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<sst xmlns="http://schemas.openxmlformats.org/spreadsheetml/2006/main" count="45" uniqueCount="23">
  <si>
    <t>I [A]</t>
  </si>
  <si>
    <t>V [V]</t>
  </si>
  <si>
    <t>XB-D R5</t>
  </si>
  <si>
    <t>XR-E R2</t>
  </si>
  <si>
    <t>XT-E R5</t>
  </si>
  <si>
    <t>F [lm]</t>
  </si>
  <si>
    <t>F/I [lm/A]</t>
  </si>
  <si>
    <t>Maximum of all</t>
  </si>
  <si>
    <t>F/P [lm/W]</t>
  </si>
  <si>
    <r>
      <t>Blue:</t>
    </r>
    <r>
      <rPr>
        <sz val="10"/>
        <color indexed="48"/>
        <rFont val="Arial Narrow"/>
        <family val="2"/>
      </rPr>
      <t xml:space="preserve">  This LED delivers the highest flux at a given power.  This is relevant for buck and boost drivers.</t>
    </r>
  </si>
  <si>
    <r>
      <t>Red:</t>
    </r>
    <r>
      <rPr>
        <sz val="10"/>
        <color indexed="10"/>
        <rFont val="Arial Narrow"/>
        <family val="2"/>
      </rPr>
      <t xml:space="preserve">  This LED delivers the highest flux at a given current.  This is relevant for linear drivers.</t>
    </r>
  </si>
  <si>
    <r>
      <t>Settings of Cree product characterization tool was T</t>
    </r>
    <r>
      <rPr>
        <sz val="8"/>
        <rFont val="Arial Narrow"/>
        <family val="2"/>
      </rPr>
      <t>SP</t>
    </r>
    <r>
      <rPr>
        <sz val="10"/>
        <rFont val="Arial Narrow"/>
        <family val="2"/>
      </rPr>
      <t>=25°C</t>
    </r>
  </si>
  <si>
    <r>
      <t xml:space="preserve">XP-G S2 </t>
    </r>
    <r>
      <rPr>
        <i/>
        <sz val="10"/>
        <rFont val="Arial"/>
        <family val="2"/>
      </rPr>
      <t>(not XP-G2)</t>
    </r>
  </si>
  <si>
    <r>
      <t>XM-L U2</t>
    </r>
    <r>
      <rPr>
        <i/>
        <sz val="10"/>
        <rFont val="Arial"/>
        <family val="2"/>
      </rPr>
      <t xml:space="preserve"> (not XM-L2)</t>
    </r>
  </si>
  <si>
    <r>
      <t>XP-E R4</t>
    </r>
    <r>
      <rPr>
        <i/>
        <sz val="10"/>
        <rFont val="Arial"/>
        <family val="2"/>
      </rPr>
      <t xml:space="preserve"> (not XP-E2)</t>
    </r>
  </si>
  <si>
    <t>This diagram is relevant for lights with buck or boost driver</t>
  </si>
  <si>
    <t>These two diagrams are relevant for lights with a linear driver</t>
  </si>
  <si>
    <t xml:space="preserve">For low level application with XT-E R5 both, 1s Li-Ion or 3s NiMH, will be appropriate to drive the led. </t>
  </si>
  <si>
    <t>For high level applications with XM-L U2 a terminal voltage of up to 3.4V is necessary to go up to 3A.</t>
  </si>
  <si>
    <t>Only some types of batteries will hold such a voltage under load.</t>
  </si>
  <si>
    <t>Below about 400 mA XT-E R5 and XB-D R5 are the most current-efficient leds, above 450 mA XM-L U2 is the best choise</t>
  </si>
  <si>
    <t>Below about 220 mA XT-E R5 and XB-D are the most power-efficient leds, above 250 mA XM-L U2 is the best choise</t>
  </si>
  <si>
    <t xml:space="preserve">Batteries could be drawn down to about 3.2V or 1.07V respectively (asuming 150mV voltage drop).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</si>
</sst>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name val="Arial Narrow"/>
      <family val="2"/>
    </font>
    <font>
      <sz val="8"/>
      <name val="Arial Narrow"/>
      <family val="2"/>
    </font>
    <font>
      <sz val="10"/>
      <color indexed="10"/>
      <name val="Arial Narrow"/>
      <family val="2"/>
    </font>
    <font>
      <sz val="10"/>
      <color indexed="48"/>
      <name val="Arial Narrow"/>
      <family val="2"/>
    </font>
    <font>
      <b/>
      <sz val="10"/>
      <color indexed="48"/>
      <name val="Arial Narrow"/>
      <family val="2"/>
    </font>
    <font>
      <b/>
      <sz val="10"/>
      <color indexed="10"/>
      <name val="Arial Narrow"/>
      <family val="2"/>
    </font>
    <font>
      <i/>
      <sz val="10"/>
      <name val="Arial"/>
      <family val="2"/>
    </font>
    <font>
      <sz val="9.25"/>
      <name val="Arial Narrow"/>
      <family val="0"/>
    </font>
    <font>
      <sz val="10.75"/>
      <name val="Arial Narrow"/>
      <family val="0"/>
    </font>
    <font>
      <b/>
      <sz val="11"/>
      <name val="Arial Narrow"/>
      <family val="2"/>
    </font>
    <font>
      <b/>
      <sz val="10"/>
      <name val="Arial Narrow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Grid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69">
    <xf numFmtId="0" fontId="0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165" fontId="0" fillId="0" borderId="0" xfId="0" applyNumberFormat="1" applyFont="1" applyFill="1" applyBorder="1" applyAlignment="1" applyProtection="1">
      <alignment vertical="top"/>
      <protection/>
    </xf>
    <xf numFmtId="1" fontId="0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165" fontId="0" fillId="0" borderId="2" xfId="0" applyNumberFormat="1" applyFont="1" applyFill="1" applyBorder="1" applyAlignment="1" applyProtection="1">
      <alignment vertical="top"/>
      <protection/>
    </xf>
    <xf numFmtId="1" fontId="0" fillId="0" borderId="3" xfId="0" applyNumberFormat="1" applyFont="1" applyFill="1" applyBorder="1" applyAlignment="1" applyProtection="1">
      <alignment vertical="top"/>
      <protection/>
    </xf>
    <xf numFmtId="165" fontId="0" fillId="0" borderId="4" xfId="0" applyNumberFormat="1" applyFont="1" applyFill="1" applyBorder="1" applyAlignment="1" applyProtection="1">
      <alignment vertical="top"/>
      <protection/>
    </xf>
    <xf numFmtId="1" fontId="0" fillId="0" borderId="5" xfId="0" applyNumberFormat="1" applyFont="1" applyFill="1" applyBorder="1" applyAlignment="1" applyProtection="1">
      <alignment vertical="top"/>
      <protection/>
    </xf>
    <xf numFmtId="0" fontId="0" fillId="0" borderId="2" xfId="0" applyNumberFormat="1" applyFont="1" applyFill="1" applyBorder="1" applyAlignment="1" applyProtection="1">
      <alignment vertical="top"/>
      <protection/>
    </xf>
    <xf numFmtId="0" fontId="0" fillId="0" borderId="3" xfId="0" applyNumberFormat="1" applyFont="1" applyFill="1" applyBorder="1" applyAlignment="1" applyProtection="1">
      <alignment vertical="top"/>
      <protection/>
    </xf>
    <xf numFmtId="0" fontId="0" fillId="0" borderId="5" xfId="0" applyNumberFormat="1" applyFont="1" applyFill="1" applyBorder="1" applyAlignment="1" applyProtection="1">
      <alignment horizontal="right" vertical="top"/>
      <protection/>
    </xf>
    <xf numFmtId="0" fontId="0" fillId="0" borderId="4" xfId="0" applyNumberFormat="1" applyFont="1" applyFill="1" applyBorder="1" applyAlignment="1" applyProtection="1">
      <alignment horizontal="right" vertical="top"/>
      <protection/>
    </xf>
    <xf numFmtId="0" fontId="0" fillId="0" borderId="6" xfId="0" applyNumberFormat="1" applyFont="1" applyFill="1" applyBorder="1" applyAlignment="1" applyProtection="1">
      <alignment horizontal="right" vertical="top"/>
      <protection/>
    </xf>
    <xf numFmtId="0" fontId="1" fillId="0" borderId="7" xfId="0" applyNumberFormat="1" applyFont="1" applyFill="1" applyBorder="1" applyAlignment="1" applyProtection="1">
      <alignment horizontal="center" vertical="top"/>
      <protection/>
    </xf>
    <xf numFmtId="165" fontId="0" fillId="0" borderId="8" xfId="0" applyNumberFormat="1" applyFont="1" applyFill="1" applyBorder="1" applyAlignment="1" applyProtection="1">
      <alignment vertical="top"/>
      <protection/>
    </xf>
    <xf numFmtId="1" fontId="0" fillId="0" borderId="1" xfId="0" applyNumberFormat="1" applyFont="1" applyFill="1" applyBorder="1" applyAlignment="1" applyProtection="1">
      <alignment vertical="top"/>
      <protection/>
    </xf>
    <xf numFmtId="1" fontId="0" fillId="0" borderId="7" xfId="0" applyNumberFormat="1" applyFont="1" applyFill="1" applyBorder="1" applyAlignment="1" applyProtection="1">
      <alignment vertical="top"/>
      <protection/>
    </xf>
    <xf numFmtId="0" fontId="0" fillId="0" borderId="7" xfId="0" applyNumberFormat="1" applyFont="1" applyFill="1" applyBorder="1" applyAlignment="1" applyProtection="1">
      <alignment vertical="top"/>
      <protection/>
    </xf>
    <xf numFmtId="0" fontId="0" fillId="0" borderId="8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165" fontId="0" fillId="0" borderId="2" xfId="0" applyNumberFormat="1" applyFont="1" applyFill="1" applyBorder="1" applyAlignment="1" applyProtection="1">
      <alignment vertical="top"/>
      <protection/>
    </xf>
    <xf numFmtId="1" fontId="0" fillId="0" borderId="0" xfId="0" applyNumberFormat="1" applyFont="1" applyFill="1" applyBorder="1" applyAlignment="1" applyProtection="1">
      <alignment vertical="top"/>
      <protection/>
    </xf>
    <xf numFmtId="1" fontId="0" fillId="0" borderId="1" xfId="0" applyNumberFormat="1" applyFont="1" applyFill="1" applyBorder="1" applyAlignment="1" applyProtection="1">
      <alignment vertical="top"/>
      <protection/>
    </xf>
    <xf numFmtId="1" fontId="0" fillId="0" borderId="7" xfId="0" applyNumberFormat="1" applyFont="1" applyFill="1" applyBorder="1" applyAlignment="1" applyProtection="1">
      <alignment vertical="top"/>
      <protection/>
    </xf>
    <xf numFmtId="1" fontId="0" fillId="0" borderId="3" xfId="0" applyNumberFormat="1" applyFont="1" applyFill="1" applyBorder="1" applyAlignment="1" applyProtection="1">
      <alignment vertical="top"/>
      <protection/>
    </xf>
    <xf numFmtId="165" fontId="0" fillId="0" borderId="4" xfId="0" applyNumberFormat="1" applyFont="1" applyFill="1" applyBorder="1" applyAlignment="1" applyProtection="1">
      <alignment vertical="top"/>
      <protection/>
    </xf>
    <xf numFmtId="1" fontId="0" fillId="0" borderId="5" xfId="0" applyNumberFormat="1" applyFont="1" applyFill="1" applyBorder="1" applyAlignment="1" applyProtection="1">
      <alignment vertical="top"/>
      <protection/>
    </xf>
    <xf numFmtId="1" fontId="0" fillId="0" borderId="6" xfId="0" applyNumberFormat="1" applyFont="1" applyFill="1" applyBorder="1" applyAlignment="1" applyProtection="1">
      <alignment vertical="top"/>
      <protection/>
    </xf>
    <xf numFmtId="2" fontId="0" fillId="2" borderId="0" xfId="0" applyNumberFormat="1" applyFont="1" applyFill="1" applyBorder="1" applyAlignment="1" applyProtection="1">
      <alignment vertical="top"/>
      <protection/>
    </xf>
    <xf numFmtId="165" fontId="0" fillId="2" borderId="2" xfId="0" applyNumberFormat="1" applyFont="1" applyFill="1" applyBorder="1" applyAlignment="1" applyProtection="1">
      <alignment vertical="top"/>
      <protection/>
    </xf>
    <xf numFmtId="1" fontId="0" fillId="2" borderId="0" xfId="0" applyNumberFormat="1" applyFont="1" applyFill="1" applyBorder="1" applyAlignment="1" applyProtection="1">
      <alignment vertical="top"/>
      <protection/>
    </xf>
    <xf numFmtId="165" fontId="0" fillId="2" borderId="2" xfId="0" applyNumberFormat="1" applyFont="1" applyFill="1" applyBorder="1" applyAlignment="1" applyProtection="1">
      <alignment vertical="top"/>
      <protection/>
    </xf>
    <xf numFmtId="1" fontId="0" fillId="2" borderId="0" xfId="0" applyNumberFormat="1" applyFont="1" applyFill="1" applyBorder="1" applyAlignment="1" applyProtection="1">
      <alignment vertical="top"/>
      <protection/>
    </xf>
    <xf numFmtId="1" fontId="0" fillId="2" borderId="3" xfId="0" applyNumberFormat="1" applyFont="1" applyFill="1" applyBorder="1" applyAlignment="1" applyProtection="1">
      <alignment vertical="top"/>
      <protection/>
    </xf>
    <xf numFmtId="1" fontId="0" fillId="2" borderId="3" xfId="0" applyNumberFormat="1" applyFont="1" applyFill="1" applyBorder="1" applyAlignment="1" applyProtection="1">
      <alignment vertical="top"/>
      <protection/>
    </xf>
    <xf numFmtId="0" fontId="0" fillId="2" borderId="2" xfId="0" applyNumberFormat="1" applyFont="1" applyFill="1" applyBorder="1" applyAlignment="1" applyProtection="1">
      <alignment vertical="top"/>
      <protection/>
    </xf>
    <xf numFmtId="0" fontId="0" fillId="2" borderId="0" xfId="0" applyNumberFormat="1" applyFont="1" applyFill="1" applyBorder="1" applyAlignment="1" applyProtection="1">
      <alignment vertical="top"/>
      <protection/>
    </xf>
    <xf numFmtId="0" fontId="0" fillId="2" borderId="3" xfId="0" applyNumberFormat="1" applyFont="1" applyFill="1" applyBorder="1" applyAlignment="1" applyProtection="1">
      <alignment vertical="top"/>
      <protection/>
    </xf>
    <xf numFmtId="1" fontId="0" fillId="2" borderId="0" xfId="0" applyNumberFormat="1" applyFont="1" applyFill="1" applyBorder="1" applyAlignment="1" applyProtection="1">
      <alignment vertical="top" wrapText="1"/>
      <protection/>
    </xf>
    <xf numFmtId="0" fontId="3" fillId="2" borderId="0" xfId="0" applyNumberFormat="1" applyFont="1" applyFill="1" applyBorder="1" applyAlignment="1" applyProtection="1">
      <alignment vertical="top"/>
      <protection/>
    </xf>
    <xf numFmtId="165" fontId="0" fillId="2" borderId="4" xfId="0" applyNumberFormat="1" applyFont="1" applyFill="1" applyBorder="1" applyAlignment="1" applyProtection="1">
      <alignment vertical="top"/>
      <protection/>
    </xf>
    <xf numFmtId="1" fontId="0" fillId="2" borderId="5" xfId="0" applyNumberFormat="1" applyFont="1" applyFill="1" applyBorder="1" applyAlignment="1" applyProtection="1">
      <alignment vertical="top"/>
      <protection/>
    </xf>
    <xf numFmtId="1" fontId="0" fillId="2" borderId="6" xfId="0" applyNumberFormat="1" applyFont="1" applyFill="1" applyBorder="1" applyAlignment="1" applyProtection="1">
      <alignment vertical="top"/>
      <protection/>
    </xf>
    <xf numFmtId="165" fontId="0" fillId="2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165" fontId="4" fillId="0" borderId="0" xfId="0" applyNumberFormat="1" applyFont="1" applyFill="1" applyBorder="1" applyAlignment="1" applyProtection="1">
      <alignment vertical="top"/>
      <protection/>
    </xf>
    <xf numFmtId="1" fontId="4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4" fillId="3" borderId="0" xfId="0" applyNumberFormat="1" applyFont="1" applyFill="1" applyBorder="1" applyAlignment="1" applyProtection="1">
      <alignment vertical="top"/>
      <protection/>
    </xf>
    <xf numFmtId="165" fontId="4" fillId="3" borderId="0" xfId="0" applyNumberFormat="1" applyFont="1" applyFill="1" applyBorder="1" applyAlignment="1" applyProtection="1">
      <alignment vertical="top"/>
      <protection/>
    </xf>
    <xf numFmtId="1" fontId="4" fillId="3" borderId="0" xfId="0" applyNumberFormat="1" applyFont="1" applyFill="1" applyBorder="1" applyAlignment="1" applyProtection="1">
      <alignment vertical="top"/>
      <protection/>
    </xf>
    <xf numFmtId="0" fontId="9" fillId="3" borderId="0" xfId="0" applyNumberFormat="1" applyFont="1" applyFill="1" applyBorder="1" applyAlignment="1" applyProtection="1">
      <alignment vertical="top"/>
      <protection/>
    </xf>
    <xf numFmtId="0" fontId="8" fillId="3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 quotePrefix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 quotePrefix="1">
      <alignment horizontal="left" vertical="top"/>
      <protection/>
    </xf>
    <xf numFmtId="165" fontId="0" fillId="0" borderId="1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1" fontId="0" fillId="0" borderId="6" xfId="0" applyNumberFormat="1" applyFont="1" applyFill="1" applyBorder="1" applyAlignment="1" applyProtection="1">
      <alignment vertical="top"/>
      <protection/>
    </xf>
    <xf numFmtId="0" fontId="1" fillId="0" borderId="8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0" fontId="0" fillId="0" borderId="7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 horizontal="center" vertical="top"/>
      <protection/>
    </xf>
    <xf numFmtId="0" fontId="1" fillId="0" borderId="8" xfId="0" applyNumberFormat="1" applyFont="1" applyFill="1" applyBorder="1" applyAlignment="1" applyProtection="1" quotePrefix="1">
      <alignment horizontal="center" vertical="top"/>
      <protection/>
    </xf>
  </cellXfs>
  <cellStyles count="1">
    <cellStyle name="Normal" xfId="0"/>
  </cellStyles>
  <dxfs count="2">
    <dxf>
      <font>
        <b/>
        <i val="0"/>
        <color rgb="FF3366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Comparison of current_to_light yield of various leds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52"/>
          <c:w val="0.9705"/>
          <c:h val="0.93225"/>
        </c:manualLayout>
      </c:layout>
      <c:scatterChart>
        <c:scatterStyle val="smooth"/>
        <c:varyColors val="0"/>
        <c:ser>
          <c:idx val="25"/>
          <c:order val="0"/>
          <c:tx>
            <c:strRef>
              <c:f>Sheet1!$B$1</c:f>
              <c:strCache>
                <c:ptCount val="1"/>
                <c:pt idx="0">
                  <c:v>XR-E R2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Sheet1!$A$3:$A$52</c:f>
              <c:numCache/>
            </c:numRef>
          </c:xVal>
          <c:yVal>
            <c:numRef>
              <c:f>Sheet1!$D$3:$D$37</c:f>
              <c:numCache/>
            </c:numRef>
          </c:yVal>
          <c:smooth val="1"/>
        </c:ser>
        <c:ser>
          <c:idx val="0"/>
          <c:order val="1"/>
          <c:tx>
            <c:strRef>
              <c:f>Sheet1!$F$1</c:f>
              <c:strCache>
                <c:ptCount val="1"/>
                <c:pt idx="0">
                  <c:v>XP-E R4 (not XP-E2)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Sheet1!$A$3:$A$52</c:f>
              <c:numCache/>
            </c:numRef>
          </c:xVal>
          <c:yVal>
            <c:numRef>
              <c:f>Sheet1!$H$3:$H$37</c:f>
              <c:numCache/>
            </c:numRef>
          </c:yVal>
          <c:smooth val="1"/>
        </c:ser>
        <c:ser>
          <c:idx val="1"/>
          <c:order val="2"/>
          <c:tx>
            <c:strRef>
              <c:f>Sheet1!$J$1</c:f>
              <c:strCache>
                <c:ptCount val="1"/>
                <c:pt idx="0">
                  <c:v>XB-D R5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Sheet1!$A$3:$A$52</c:f>
              <c:numCache/>
            </c:numRef>
          </c:xVal>
          <c:yVal>
            <c:numRef>
              <c:f>Sheet1!$L$3:$L$37</c:f>
              <c:numCache/>
            </c:numRef>
          </c:yVal>
          <c:smooth val="1"/>
        </c:ser>
        <c:ser>
          <c:idx val="2"/>
          <c:order val="3"/>
          <c:tx>
            <c:strRef>
              <c:f>Sheet1!$N$1</c:f>
              <c:strCache>
                <c:ptCount val="1"/>
                <c:pt idx="0">
                  <c:v>XP-G S2 (not XP-G2)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Sheet1!$A$3:$A$52</c:f>
              <c:numCache/>
            </c:numRef>
          </c:xVal>
          <c:yVal>
            <c:numRef>
              <c:f>Sheet1!$P$3:$P$42</c:f>
              <c:numCache/>
            </c:numRef>
          </c:yVal>
          <c:smooth val="1"/>
        </c:ser>
        <c:ser>
          <c:idx val="3"/>
          <c:order val="4"/>
          <c:tx>
            <c:strRef>
              <c:f>Sheet1!$R$1</c:f>
              <c:strCache>
                <c:ptCount val="1"/>
                <c:pt idx="0">
                  <c:v>XT-E R5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Sheet1!$A$3:$A$52</c:f>
              <c:numCache/>
            </c:numRef>
          </c:xVal>
          <c:yVal>
            <c:numRef>
              <c:f>Sheet1!$T$3:$T$42</c:f>
              <c:numCache/>
            </c:numRef>
          </c:yVal>
          <c:smooth val="1"/>
        </c:ser>
        <c:ser>
          <c:idx val="4"/>
          <c:order val="5"/>
          <c:tx>
            <c:strRef>
              <c:f>Sheet1!$V$1</c:f>
              <c:strCache>
                <c:ptCount val="1"/>
                <c:pt idx="0">
                  <c:v>XM-L U2 (not XM-L2)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Sheet1!$A$3:$A$52</c:f>
              <c:numCache/>
            </c:numRef>
          </c:xVal>
          <c:yVal>
            <c:numRef>
              <c:f>Sheet1!$X$3:$X$52</c:f>
              <c:numCache/>
            </c:numRef>
          </c:yVal>
          <c:smooth val="1"/>
        </c:ser>
        <c:axId val="37659345"/>
        <c:axId val="3389786"/>
      </c:scatterChart>
      <c:valAx>
        <c:axId val="37659345"/>
        <c:scaling>
          <c:logBase val="10"/>
          <c:orientation val="minMax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current [A]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389786"/>
        <c:crosses val="autoZero"/>
        <c:crossBetween val="midCat"/>
        <c:dispUnits/>
      </c:valAx>
      <c:valAx>
        <c:axId val="3389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current efficiency [lm/A]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7659345"/>
        <c:crossesAt val="0.01"/>
        <c:crossBetween val="midCat"/>
        <c:dispUnits/>
      </c:valAx>
      <c:spPr>
        <a:noFill/>
        <a:ln w="12700">
          <a:solid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80808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808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9175"/>
          <c:y val="0.6565"/>
          <c:w val="0.26125"/>
          <c:h val="0.242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Comparison of power_to_light yield  of various leds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0515"/>
          <c:w val="0.9725"/>
          <c:h val="0.9285"/>
        </c:manualLayout>
      </c:layout>
      <c:scatterChart>
        <c:scatterStyle val="smooth"/>
        <c:varyColors val="0"/>
        <c:ser>
          <c:idx val="25"/>
          <c:order val="0"/>
          <c:tx>
            <c:strRef>
              <c:f>Sheet1!$B$1</c:f>
              <c:strCache>
                <c:ptCount val="1"/>
                <c:pt idx="0">
                  <c:v>XR-E R2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Sheet1!$A$3:$A$52</c:f>
              <c:numCache/>
            </c:numRef>
          </c:xVal>
          <c:yVal>
            <c:numRef>
              <c:f>Sheet1!$E$3:$E$37</c:f>
              <c:numCache/>
            </c:numRef>
          </c:yVal>
          <c:smooth val="1"/>
        </c:ser>
        <c:ser>
          <c:idx val="0"/>
          <c:order val="1"/>
          <c:tx>
            <c:strRef>
              <c:f>Sheet1!$F$1</c:f>
              <c:strCache>
                <c:ptCount val="1"/>
                <c:pt idx="0">
                  <c:v>XP-E R4 (not XP-E2)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Sheet1!$A$3:$A$52</c:f>
              <c:numCache/>
            </c:numRef>
          </c:xVal>
          <c:yVal>
            <c:numRef>
              <c:f>Sheet1!$I$3:$I$37</c:f>
              <c:numCache/>
            </c:numRef>
          </c:yVal>
          <c:smooth val="1"/>
        </c:ser>
        <c:ser>
          <c:idx val="1"/>
          <c:order val="2"/>
          <c:tx>
            <c:strRef>
              <c:f>Sheet1!$J$1</c:f>
              <c:strCache>
                <c:ptCount val="1"/>
                <c:pt idx="0">
                  <c:v>XB-D R5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Sheet1!$A$3:$A$52</c:f>
              <c:numCache/>
            </c:numRef>
          </c:xVal>
          <c:yVal>
            <c:numRef>
              <c:f>Sheet1!$M$3:$M$37</c:f>
              <c:numCache/>
            </c:numRef>
          </c:yVal>
          <c:smooth val="1"/>
        </c:ser>
        <c:ser>
          <c:idx val="2"/>
          <c:order val="3"/>
          <c:tx>
            <c:strRef>
              <c:f>Sheet1!$N$1</c:f>
              <c:strCache>
                <c:ptCount val="1"/>
                <c:pt idx="0">
                  <c:v>XP-G S2 (not XP-G2)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Sheet1!$A$3:$A$52</c:f>
              <c:numCache/>
            </c:numRef>
          </c:xVal>
          <c:yVal>
            <c:numRef>
              <c:f>Sheet1!$Q$3:$Q$42</c:f>
              <c:numCache/>
            </c:numRef>
          </c:yVal>
          <c:smooth val="1"/>
        </c:ser>
        <c:ser>
          <c:idx val="3"/>
          <c:order val="4"/>
          <c:tx>
            <c:strRef>
              <c:f>Sheet1!$R$1</c:f>
              <c:strCache>
                <c:ptCount val="1"/>
                <c:pt idx="0">
                  <c:v>XT-E R5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Sheet1!$A$3:$A$52</c:f>
              <c:numCache/>
            </c:numRef>
          </c:xVal>
          <c:yVal>
            <c:numRef>
              <c:f>Sheet1!$U$3:$U$42</c:f>
              <c:numCache/>
            </c:numRef>
          </c:yVal>
          <c:smooth val="1"/>
        </c:ser>
        <c:ser>
          <c:idx val="4"/>
          <c:order val="5"/>
          <c:tx>
            <c:strRef>
              <c:f>Sheet1!$V$1</c:f>
              <c:strCache>
                <c:ptCount val="1"/>
                <c:pt idx="0">
                  <c:v>XM-L U2 (not XM-L2)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Sheet1!$A$3:$A$52</c:f>
              <c:numCache/>
            </c:numRef>
          </c:xVal>
          <c:yVal>
            <c:numRef>
              <c:f>Sheet1!$Y$3:$Y$52</c:f>
              <c:numCache/>
            </c:numRef>
          </c:yVal>
          <c:smooth val="1"/>
        </c:ser>
        <c:axId val="30508075"/>
        <c:axId val="6137220"/>
      </c:scatterChart>
      <c:valAx>
        <c:axId val="30508075"/>
        <c:scaling>
          <c:logBase val="10"/>
          <c:orientation val="minMax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current [A]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137220"/>
        <c:crosses val="autoZero"/>
        <c:crossBetween val="midCat"/>
        <c:dispUnits/>
      </c:valAx>
      <c:valAx>
        <c:axId val="6137220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power efficiency [lm/W]</a:t>
                </a:r>
              </a:p>
            </c:rich>
          </c:tx>
          <c:layout>
            <c:manualLayout>
              <c:xMode val="factor"/>
              <c:yMode val="factor"/>
              <c:x val="0.001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0508075"/>
        <c:crossesAt val="0.01"/>
        <c:crossBetween val="midCat"/>
        <c:dispUnits/>
        <c:majorUnit val="50"/>
        <c:minorUnit val="10"/>
      </c:valAx>
      <c:spPr>
        <a:noFill/>
        <a:ln w="12700">
          <a:solid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80808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808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8325"/>
          <c:y val="0.61525"/>
          <c:w val="0.275"/>
          <c:h val="0.242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Comparison of forward voltages of various leds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5175"/>
          <c:w val="0.9735"/>
          <c:h val="0.92925"/>
        </c:manualLayout>
      </c:layout>
      <c:scatterChart>
        <c:scatterStyle val="smooth"/>
        <c:varyColors val="0"/>
        <c:ser>
          <c:idx val="25"/>
          <c:order val="0"/>
          <c:tx>
            <c:strRef>
              <c:f>Sheet1!$B$1</c:f>
              <c:strCache>
                <c:ptCount val="1"/>
                <c:pt idx="0">
                  <c:v>XR-E R2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Sheet1!$A$3:$A$52</c:f>
              <c:numCache/>
            </c:numRef>
          </c:xVal>
          <c:yVal>
            <c:numRef>
              <c:f>Sheet1!$B$3:$B$37</c:f>
              <c:numCache/>
            </c:numRef>
          </c:yVal>
          <c:smooth val="1"/>
        </c:ser>
        <c:ser>
          <c:idx val="0"/>
          <c:order val="1"/>
          <c:tx>
            <c:strRef>
              <c:f>Sheet1!$F$1</c:f>
              <c:strCache>
                <c:ptCount val="1"/>
                <c:pt idx="0">
                  <c:v>XP-E R4 (not XP-E2)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Sheet1!$A$3:$A$52</c:f>
              <c:numCache/>
            </c:numRef>
          </c:xVal>
          <c:yVal>
            <c:numRef>
              <c:f>Sheet1!$F$3:$F$37</c:f>
              <c:numCache/>
            </c:numRef>
          </c:yVal>
          <c:smooth val="1"/>
        </c:ser>
        <c:ser>
          <c:idx val="1"/>
          <c:order val="2"/>
          <c:tx>
            <c:strRef>
              <c:f>Sheet1!$J$1</c:f>
              <c:strCache>
                <c:ptCount val="1"/>
                <c:pt idx="0">
                  <c:v>XB-D R5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Sheet1!$A$3:$A$52</c:f>
              <c:numCache/>
            </c:numRef>
          </c:xVal>
          <c:yVal>
            <c:numRef>
              <c:f>Sheet1!$J$3:$J$37</c:f>
              <c:numCache/>
            </c:numRef>
          </c:yVal>
          <c:smooth val="1"/>
        </c:ser>
        <c:ser>
          <c:idx val="2"/>
          <c:order val="3"/>
          <c:tx>
            <c:strRef>
              <c:f>Sheet1!$N$1</c:f>
              <c:strCache>
                <c:ptCount val="1"/>
                <c:pt idx="0">
                  <c:v>XP-G S2 (not XP-G2)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Sheet1!$A$3:$A$52</c:f>
              <c:numCache/>
            </c:numRef>
          </c:xVal>
          <c:yVal>
            <c:numRef>
              <c:f>Sheet1!$N$3:$N$42</c:f>
              <c:numCache/>
            </c:numRef>
          </c:yVal>
          <c:smooth val="1"/>
        </c:ser>
        <c:ser>
          <c:idx val="3"/>
          <c:order val="4"/>
          <c:tx>
            <c:strRef>
              <c:f>Sheet1!$R$1</c:f>
              <c:strCache>
                <c:ptCount val="1"/>
                <c:pt idx="0">
                  <c:v>XT-E R5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2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3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4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5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6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7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8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9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0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1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2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3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5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6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7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8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9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20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21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22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23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26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27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xVal>
            <c:numRef>
              <c:f>Sheet1!$A$3:$A$52</c:f>
              <c:numCache/>
            </c:numRef>
          </c:xVal>
          <c:yVal>
            <c:numRef>
              <c:f>Sheet1!$R$3:$R$42</c:f>
              <c:numCache/>
            </c:numRef>
          </c:yVal>
          <c:smooth val="1"/>
        </c:ser>
        <c:ser>
          <c:idx val="4"/>
          <c:order val="5"/>
          <c:tx>
            <c:strRef>
              <c:f>Sheet1!$V$1</c:f>
              <c:strCache>
                <c:ptCount val="1"/>
                <c:pt idx="0">
                  <c:v>XM-L U2 (not XM-L2)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3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4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5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6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7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8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9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0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2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3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4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5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6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7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8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9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0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2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3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4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5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6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7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8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9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Sheet1!$A$3:$A$52</c:f>
              <c:numCache/>
            </c:numRef>
          </c:xVal>
          <c:yVal>
            <c:numRef>
              <c:f>Sheet1!$V$3:$V$52</c:f>
              <c:numCache/>
            </c:numRef>
          </c:yVal>
          <c:smooth val="1"/>
        </c:ser>
        <c:axId val="55234981"/>
        <c:axId val="27352782"/>
      </c:scatterChart>
      <c:valAx>
        <c:axId val="55234981"/>
        <c:scaling>
          <c:logBase val="10"/>
          <c:orientation val="minMax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current [A]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7352782"/>
        <c:crossesAt val="2"/>
        <c:crossBetween val="midCat"/>
        <c:dispUnits/>
      </c:valAx>
      <c:valAx>
        <c:axId val="27352782"/>
        <c:scaling>
          <c:orientation val="minMax"/>
          <c:max val="4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forward voltage [V]</a:t>
                </a:r>
              </a:p>
            </c:rich>
          </c:tx>
          <c:layout>
            <c:manualLayout>
              <c:xMode val="factor"/>
              <c:yMode val="factor"/>
              <c:x val="0.001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5234981"/>
        <c:crossesAt val="0.01"/>
        <c:crossBetween val="midCat"/>
        <c:dispUnits/>
        <c:majorUnit val="0.5"/>
        <c:minorUnit val="0.1"/>
      </c:valAx>
      <c:spPr>
        <a:noFill/>
        <a:ln w="12700">
          <a:solid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80808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808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9725"/>
          <c:y val="0.10275"/>
          <c:w val="0.27475"/>
          <c:h val="0.241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0.1585</cdr:x>
      <cdr:y>0.3205</cdr:y>
    </cdr:from>
    <cdr:to>
      <cdr:x>0.18275</cdr:x>
      <cdr:y>0.3205</cdr:y>
    </cdr:to>
    <cdr:sp>
      <cdr:nvSpPr>
        <cdr:cNvPr id="1" name="Line 1"/>
        <cdr:cNvSpPr>
          <a:spLocks/>
        </cdr:cNvSpPr>
      </cdr:nvSpPr>
      <cdr:spPr>
        <a:xfrm flipV="1">
          <a:off x="1076325" y="1628775"/>
          <a:ext cx="16192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0.1305</cdr:x>
      <cdr:y>0.2795</cdr:y>
    </cdr:from>
    <cdr:to>
      <cdr:x>0.16025</cdr:x>
      <cdr:y>0.2795</cdr:y>
    </cdr:to>
    <cdr:sp>
      <cdr:nvSpPr>
        <cdr:cNvPr id="2" name="Line 2"/>
        <cdr:cNvSpPr>
          <a:spLocks/>
        </cdr:cNvSpPr>
      </cdr:nvSpPr>
      <cdr:spPr>
        <a:xfrm flipV="1">
          <a:off x="885825" y="1419225"/>
          <a:ext cx="200025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0</xdr:rowOff>
    </xdr:from>
    <xdr:to>
      <xdr:col>13</xdr:col>
      <xdr:colOff>0</xdr:colOff>
      <xdr:row>89</xdr:row>
      <xdr:rowOff>57150</xdr:rowOff>
    </xdr:to>
    <xdr:graphicFrame>
      <xdr:nvGraphicFramePr>
        <xdr:cNvPr id="1" name="Chart 1"/>
        <xdr:cNvGraphicFramePr/>
      </xdr:nvGraphicFramePr>
      <xdr:xfrm>
        <a:off x="0" y="9420225"/>
        <a:ext cx="6829425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304800</xdr:colOff>
      <xdr:row>58</xdr:row>
      <xdr:rowOff>9525</xdr:rowOff>
    </xdr:from>
    <xdr:to>
      <xdr:col>26</xdr:col>
      <xdr:colOff>638175</xdr:colOff>
      <xdr:row>89</xdr:row>
      <xdr:rowOff>76200</xdr:rowOff>
    </xdr:to>
    <xdr:graphicFrame>
      <xdr:nvGraphicFramePr>
        <xdr:cNvPr id="2" name="Chart 3"/>
        <xdr:cNvGraphicFramePr/>
      </xdr:nvGraphicFramePr>
      <xdr:xfrm>
        <a:off x="7581900" y="9429750"/>
        <a:ext cx="6838950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92</xdr:row>
      <xdr:rowOff>0</xdr:rowOff>
    </xdr:from>
    <xdr:to>
      <xdr:col>13</xdr:col>
      <xdr:colOff>28575</xdr:colOff>
      <xdr:row>123</xdr:row>
      <xdr:rowOff>76200</xdr:rowOff>
    </xdr:to>
    <xdr:graphicFrame>
      <xdr:nvGraphicFramePr>
        <xdr:cNvPr id="3" name="Chart 4"/>
        <xdr:cNvGraphicFramePr/>
      </xdr:nvGraphicFramePr>
      <xdr:xfrm>
        <a:off x="9525" y="14925675"/>
        <a:ext cx="6848475" cy="5095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209550</xdr:colOff>
      <xdr:row>55</xdr:row>
      <xdr:rowOff>9525</xdr:rowOff>
    </xdr:from>
    <xdr:to>
      <xdr:col>13</xdr:col>
      <xdr:colOff>438150</xdr:colOff>
      <xdr:row>127</xdr:row>
      <xdr:rowOff>142875</xdr:rowOff>
    </xdr:to>
    <xdr:sp>
      <xdr:nvSpPr>
        <xdr:cNvPr id="4" name="Rectangle 5"/>
        <xdr:cNvSpPr>
          <a:spLocks/>
        </xdr:cNvSpPr>
      </xdr:nvSpPr>
      <xdr:spPr>
        <a:xfrm>
          <a:off x="7038975" y="8915400"/>
          <a:ext cx="228600" cy="11820525"/>
        </a:xfrm>
        <a:prstGeom prst="rect">
          <a:avLst/>
        </a:prstGeom>
        <a:pattFill prst="smCheck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8"/>
  <sheetViews>
    <sheetView tabSelected="1" workbookViewId="0" topLeftCell="A40">
      <selection activeCell="AC8" sqref="AC8"/>
    </sheetView>
  </sheetViews>
  <sheetFormatPr defaultColWidth="11.421875" defaultRowHeight="12.75"/>
  <cols>
    <col min="1" max="1" width="6.8515625" style="0" customWidth="1"/>
    <col min="2" max="3" width="6.7109375" style="0" customWidth="1"/>
    <col min="4" max="4" width="8.7109375" style="0" customWidth="1"/>
    <col min="5" max="5" width="9.7109375" style="0" customWidth="1"/>
    <col min="6" max="7" width="6.7109375" style="0" customWidth="1"/>
    <col min="8" max="8" width="8.7109375" style="0" customWidth="1"/>
    <col min="9" max="9" width="9.7109375" style="0" customWidth="1"/>
    <col min="10" max="11" width="6.7109375" style="0" customWidth="1"/>
    <col min="12" max="12" width="8.7109375" style="0" customWidth="1"/>
    <col min="13" max="13" width="9.7109375" style="0" customWidth="1"/>
    <col min="14" max="15" width="6.7109375" style="0" customWidth="1"/>
    <col min="16" max="16" width="8.7109375" style="0" customWidth="1"/>
    <col min="17" max="17" width="9.7109375" style="0" customWidth="1"/>
    <col min="18" max="19" width="6.7109375" style="0" customWidth="1"/>
    <col min="20" max="20" width="8.7109375" style="0" customWidth="1"/>
    <col min="21" max="21" width="9.7109375" style="0" customWidth="1"/>
    <col min="22" max="23" width="6.7109375" style="0" customWidth="1"/>
    <col min="24" max="24" width="8.7109375" style="0" customWidth="1"/>
    <col min="25" max="25" width="9.7109375" style="0" customWidth="1"/>
    <col min="26" max="26" width="8.7109375" style="0" customWidth="1"/>
    <col min="27" max="27" width="9.7109375" style="0" customWidth="1"/>
  </cols>
  <sheetData>
    <row r="1" spans="2:27" ht="12.75">
      <c r="B1" s="63" t="s">
        <v>3</v>
      </c>
      <c r="C1" s="64"/>
      <c r="D1" s="64"/>
      <c r="E1" s="4"/>
      <c r="F1" s="63" t="s">
        <v>14</v>
      </c>
      <c r="G1" s="64"/>
      <c r="H1" s="64"/>
      <c r="I1" s="14"/>
      <c r="J1" s="63" t="s">
        <v>2</v>
      </c>
      <c r="K1" s="64"/>
      <c r="L1" s="64"/>
      <c r="M1" s="14"/>
      <c r="N1" s="63" t="s">
        <v>12</v>
      </c>
      <c r="O1" s="64"/>
      <c r="P1" s="64"/>
      <c r="Q1" s="67"/>
      <c r="R1" s="68" t="s">
        <v>4</v>
      </c>
      <c r="S1" s="64"/>
      <c r="T1" s="64"/>
      <c r="U1" s="14"/>
      <c r="V1" s="63" t="s">
        <v>13</v>
      </c>
      <c r="W1" s="64"/>
      <c r="X1" s="64"/>
      <c r="Y1" s="67"/>
      <c r="Z1" s="65" t="s">
        <v>7</v>
      </c>
      <c r="AA1" s="66"/>
    </row>
    <row r="2" spans="1:27" ht="12.75">
      <c r="A2" s="11" t="s">
        <v>0</v>
      </c>
      <c r="B2" s="12" t="s">
        <v>1</v>
      </c>
      <c r="C2" s="11" t="s">
        <v>5</v>
      </c>
      <c r="D2" s="11" t="s">
        <v>6</v>
      </c>
      <c r="E2" s="11" t="s">
        <v>8</v>
      </c>
      <c r="F2" s="12" t="s">
        <v>1</v>
      </c>
      <c r="G2" s="11" t="s">
        <v>5</v>
      </c>
      <c r="H2" s="11" t="s">
        <v>6</v>
      </c>
      <c r="I2" s="11" t="s">
        <v>8</v>
      </c>
      <c r="J2" s="12" t="s">
        <v>1</v>
      </c>
      <c r="K2" s="11" t="s">
        <v>5</v>
      </c>
      <c r="L2" s="61" t="s">
        <v>6</v>
      </c>
      <c r="M2" s="61" t="s">
        <v>8</v>
      </c>
      <c r="N2" s="12" t="s">
        <v>1</v>
      </c>
      <c r="O2" s="11" t="s">
        <v>5</v>
      </c>
      <c r="P2" s="11" t="s">
        <v>6</v>
      </c>
      <c r="Q2" s="11" t="s">
        <v>8</v>
      </c>
      <c r="R2" s="12" t="s">
        <v>1</v>
      </c>
      <c r="S2" s="11" t="s">
        <v>5</v>
      </c>
      <c r="T2" s="11" t="s">
        <v>6</v>
      </c>
      <c r="U2" s="13" t="s">
        <v>8</v>
      </c>
      <c r="V2" s="12" t="s">
        <v>1</v>
      </c>
      <c r="W2" s="11" t="s">
        <v>5</v>
      </c>
      <c r="X2" s="11" t="s">
        <v>6</v>
      </c>
      <c r="Y2" s="13" t="s">
        <v>8</v>
      </c>
      <c r="Z2" s="11" t="s">
        <v>6</v>
      </c>
      <c r="AA2" s="13" t="s">
        <v>8</v>
      </c>
    </row>
    <row r="3" spans="1:27" ht="12.75">
      <c r="A3" s="1">
        <v>0.1</v>
      </c>
      <c r="B3" s="15">
        <v>2.87</v>
      </c>
      <c r="C3" s="16">
        <v>48</v>
      </c>
      <c r="D3" s="3">
        <f aca="true" t="shared" si="0" ref="D3:D37">C3/$A3</f>
        <v>480</v>
      </c>
      <c r="E3" s="3">
        <f>C3/($A3*B3)</f>
        <v>167.24738675958187</v>
      </c>
      <c r="F3" s="23">
        <v>2.977</v>
      </c>
      <c r="G3" s="24">
        <v>41.5</v>
      </c>
      <c r="H3" s="25">
        <f aca="true" t="shared" si="1" ref="H3:H37">G3/$A3</f>
        <v>415</v>
      </c>
      <c r="I3" s="26">
        <f aca="true" t="shared" si="2" ref="I3:I37">G3/($A3*F3)</f>
        <v>139.40208263352366</v>
      </c>
      <c r="J3" s="15">
        <v>2.852</v>
      </c>
      <c r="K3" s="16">
        <v>52.4</v>
      </c>
      <c r="L3" s="3">
        <f>K3/$A3</f>
        <v>524</v>
      </c>
      <c r="M3" s="6">
        <f aca="true" t="shared" si="3" ref="M3:M37">K3/($A3*J3)</f>
        <v>183.7307152875175</v>
      </c>
      <c r="N3" s="60">
        <v>2.784</v>
      </c>
      <c r="O3" s="16">
        <v>43.6</v>
      </c>
      <c r="P3" s="16">
        <f aca="true" t="shared" si="4" ref="P3:P42">O3/$A3</f>
        <v>436</v>
      </c>
      <c r="Q3" s="17">
        <f aca="true" t="shared" si="5" ref="Q3:Q42">O3/($A3*N3)</f>
        <v>156.60919540229887</v>
      </c>
      <c r="R3" s="5">
        <v>2.807</v>
      </c>
      <c r="S3" s="3">
        <v>51</v>
      </c>
      <c r="T3" s="3">
        <f aca="true" t="shared" si="6" ref="T3:T42">S3/$A3</f>
        <v>510</v>
      </c>
      <c r="U3" s="6">
        <f aca="true" t="shared" si="7" ref="U3:U42">S3/($A3*R3)</f>
        <v>181.6886355539722</v>
      </c>
      <c r="V3" s="19"/>
      <c r="W3" s="20"/>
      <c r="X3" s="20"/>
      <c r="Y3" s="18"/>
      <c r="Z3" s="16">
        <f aca="true" t="shared" si="8" ref="Z3:AA37">MAX(D3,P3,H3,L3,T3,X3)</f>
        <v>524</v>
      </c>
      <c r="AA3" s="17">
        <f t="shared" si="8"/>
        <v>183.7307152875175</v>
      </c>
    </row>
    <row r="4" spans="1:27" ht="12.75">
      <c r="A4" s="31">
        <v>0.11</v>
      </c>
      <c r="B4" s="32">
        <v>2.899</v>
      </c>
      <c r="C4" s="33">
        <v>50.7</v>
      </c>
      <c r="D4" s="33">
        <f t="shared" si="0"/>
        <v>460.90909090909093</v>
      </c>
      <c r="E4" s="33">
        <f aca="true" t="shared" si="9" ref="E4:E37">C4/($A4*B4)</f>
        <v>158.98899306971057</v>
      </c>
      <c r="F4" s="34">
        <v>2.986</v>
      </c>
      <c r="G4" s="35">
        <v>45.2</v>
      </c>
      <c r="H4" s="35">
        <f t="shared" si="1"/>
        <v>410.90909090909093</v>
      </c>
      <c r="I4" s="36">
        <f t="shared" si="2"/>
        <v>137.61188576995676</v>
      </c>
      <c r="J4" s="32">
        <v>2.861</v>
      </c>
      <c r="K4" s="33">
        <v>57</v>
      </c>
      <c r="L4" s="33">
        <f aca="true" t="shared" si="10" ref="L4:L37">K4/A4</f>
        <v>518.1818181818181</v>
      </c>
      <c r="M4" s="37">
        <f t="shared" si="3"/>
        <v>181.11912554415173</v>
      </c>
      <c r="N4" s="46">
        <v>2.792</v>
      </c>
      <c r="O4" s="33">
        <v>47.9</v>
      </c>
      <c r="P4" s="33">
        <f t="shared" si="4"/>
        <v>435.45454545454544</v>
      </c>
      <c r="Q4" s="37">
        <f t="shared" si="5"/>
        <v>155.9650950768429</v>
      </c>
      <c r="R4" s="32">
        <v>2.815</v>
      </c>
      <c r="S4" s="33">
        <v>55.7</v>
      </c>
      <c r="T4" s="33">
        <f t="shared" si="6"/>
        <v>506.3636363636364</v>
      </c>
      <c r="U4" s="37">
        <f t="shared" si="7"/>
        <v>179.88051025351206</v>
      </c>
      <c r="V4" s="38"/>
      <c r="W4" s="39"/>
      <c r="X4" s="39"/>
      <c r="Y4" s="40"/>
      <c r="Z4" s="33">
        <f t="shared" si="8"/>
        <v>518.1818181818181</v>
      </c>
      <c r="AA4" s="37">
        <f t="shared" si="8"/>
        <v>181.11912554415173</v>
      </c>
    </row>
    <row r="5" spans="1:27" ht="12.75">
      <c r="A5" s="1">
        <v>0.12</v>
      </c>
      <c r="B5" s="5">
        <v>2.925</v>
      </c>
      <c r="C5" s="3">
        <v>53.4</v>
      </c>
      <c r="D5" s="3">
        <f t="shared" si="0"/>
        <v>445</v>
      </c>
      <c r="E5" s="3">
        <f t="shared" si="9"/>
        <v>152.13675213675214</v>
      </c>
      <c r="F5" s="23">
        <v>2.995</v>
      </c>
      <c r="G5" s="24">
        <v>49</v>
      </c>
      <c r="H5" s="24">
        <f t="shared" si="1"/>
        <v>408.33333333333337</v>
      </c>
      <c r="I5" s="27">
        <f t="shared" si="2"/>
        <v>136.33834168057874</v>
      </c>
      <c r="J5" s="5">
        <v>2.869</v>
      </c>
      <c r="K5" s="3">
        <v>61.6</v>
      </c>
      <c r="L5" s="3">
        <f t="shared" si="10"/>
        <v>513.3333333333334</v>
      </c>
      <c r="M5" s="6">
        <f t="shared" si="3"/>
        <v>178.9241315208551</v>
      </c>
      <c r="N5" s="2">
        <v>2.801</v>
      </c>
      <c r="O5" s="3">
        <v>52.2</v>
      </c>
      <c r="P5" s="3">
        <f t="shared" si="4"/>
        <v>435.00000000000006</v>
      </c>
      <c r="Q5" s="6">
        <f t="shared" si="5"/>
        <v>155.3016779721528</v>
      </c>
      <c r="R5" s="5">
        <v>2.823</v>
      </c>
      <c r="S5" s="3">
        <v>60.3</v>
      </c>
      <c r="T5" s="3">
        <f t="shared" si="6"/>
        <v>502.5</v>
      </c>
      <c r="U5" s="6">
        <f t="shared" si="7"/>
        <v>178.00212539851222</v>
      </c>
      <c r="V5" s="9"/>
      <c r="Y5" s="10"/>
      <c r="Z5" s="3">
        <f t="shared" si="8"/>
        <v>513.3333333333334</v>
      </c>
      <c r="AA5" s="6">
        <f t="shared" si="8"/>
        <v>178.9241315208551</v>
      </c>
    </row>
    <row r="6" spans="1:27" ht="12.75">
      <c r="A6" s="31">
        <v>0.13</v>
      </c>
      <c r="B6" s="32">
        <v>2.95</v>
      </c>
      <c r="C6" s="33">
        <v>56.1</v>
      </c>
      <c r="D6" s="33">
        <f t="shared" si="0"/>
        <v>431.53846153846155</v>
      </c>
      <c r="E6" s="33">
        <f t="shared" si="9"/>
        <v>146.28422425032593</v>
      </c>
      <c r="F6" s="34">
        <v>3.003</v>
      </c>
      <c r="G6" s="35">
        <v>52.7</v>
      </c>
      <c r="H6" s="35">
        <f t="shared" si="1"/>
        <v>405.3846153846154</v>
      </c>
      <c r="I6" s="36">
        <f t="shared" si="2"/>
        <v>134.99321191628883</v>
      </c>
      <c r="J6" s="32">
        <v>2.878</v>
      </c>
      <c r="K6" s="33">
        <v>66.2</v>
      </c>
      <c r="L6" s="33">
        <f t="shared" si="10"/>
        <v>509.2307692307692</v>
      </c>
      <c r="M6" s="37">
        <f t="shared" si="3"/>
        <v>176.93911370075372</v>
      </c>
      <c r="N6" s="46">
        <v>2.81</v>
      </c>
      <c r="O6" s="33">
        <v>56.5</v>
      </c>
      <c r="P6" s="33">
        <f t="shared" si="4"/>
        <v>434.6153846153846</v>
      </c>
      <c r="Q6" s="37">
        <f t="shared" si="5"/>
        <v>154.66739666027922</v>
      </c>
      <c r="R6" s="32">
        <v>2.831</v>
      </c>
      <c r="S6" s="33">
        <v>64.9</v>
      </c>
      <c r="T6" s="33">
        <f t="shared" si="6"/>
        <v>499.2307692307693</v>
      </c>
      <c r="U6" s="37">
        <f t="shared" si="7"/>
        <v>176.34431975654158</v>
      </c>
      <c r="V6" s="38"/>
      <c r="W6" s="39"/>
      <c r="X6" s="39"/>
      <c r="Y6" s="40"/>
      <c r="Z6" s="33">
        <f t="shared" si="8"/>
        <v>509.2307692307692</v>
      </c>
      <c r="AA6" s="37">
        <f t="shared" si="8"/>
        <v>176.93911370075372</v>
      </c>
    </row>
    <row r="7" spans="1:27" ht="12.75">
      <c r="A7" s="1">
        <v>0.14</v>
      </c>
      <c r="B7" s="5">
        <v>2.973</v>
      </c>
      <c r="C7" s="3">
        <v>58.7</v>
      </c>
      <c r="D7" s="3">
        <f t="shared" si="0"/>
        <v>419.2857142857143</v>
      </c>
      <c r="E7" s="3">
        <f t="shared" si="9"/>
        <v>141.0311854307818</v>
      </c>
      <c r="F7" s="23">
        <v>3.012</v>
      </c>
      <c r="G7" s="24">
        <v>56.4</v>
      </c>
      <c r="H7" s="24">
        <f t="shared" si="1"/>
        <v>402.85714285714283</v>
      </c>
      <c r="I7" s="27">
        <f t="shared" si="2"/>
        <v>133.75071143995444</v>
      </c>
      <c r="J7" s="5">
        <v>2.886</v>
      </c>
      <c r="K7" s="3">
        <v>70.7</v>
      </c>
      <c r="L7" s="3">
        <f t="shared" si="10"/>
        <v>505</v>
      </c>
      <c r="M7" s="6">
        <f t="shared" si="3"/>
        <v>174.98267498267495</v>
      </c>
      <c r="N7" s="2">
        <v>2.819</v>
      </c>
      <c r="O7" s="3">
        <v>60.8</v>
      </c>
      <c r="P7" s="3">
        <f t="shared" si="4"/>
        <v>434.2857142857142</v>
      </c>
      <c r="Q7" s="6">
        <f t="shared" si="5"/>
        <v>154.05665636243853</v>
      </c>
      <c r="R7" s="5">
        <v>2.839</v>
      </c>
      <c r="S7" s="3">
        <v>69.5</v>
      </c>
      <c r="T7" s="3">
        <f t="shared" si="6"/>
        <v>496.4285714285714</v>
      </c>
      <c r="U7" s="6">
        <f t="shared" si="7"/>
        <v>174.86036330699943</v>
      </c>
      <c r="V7" s="9"/>
      <c r="Y7" s="10"/>
      <c r="Z7" s="3">
        <f t="shared" si="8"/>
        <v>505</v>
      </c>
      <c r="AA7" s="6">
        <f t="shared" si="8"/>
        <v>174.98267498267495</v>
      </c>
    </row>
    <row r="8" spans="1:27" ht="12.75">
      <c r="A8" s="31">
        <v>0.15</v>
      </c>
      <c r="B8" s="32">
        <v>2.994</v>
      </c>
      <c r="C8" s="33">
        <v>61.4</v>
      </c>
      <c r="D8" s="33">
        <f t="shared" si="0"/>
        <v>409.3333333333333</v>
      </c>
      <c r="E8" s="33">
        <f t="shared" si="9"/>
        <v>136.71788020485414</v>
      </c>
      <c r="F8" s="34">
        <v>3.02</v>
      </c>
      <c r="G8" s="35">
        <v>60</v>
      </c>
      <c r="H8" s="35">
        <f t="shared" si="1"/>
        <v>400</v>
      </c>
      <c r="I8" s="36">
        <f t="shared" si="2"/>
        <v>132.45033112582783</v>
      </c>
      <c r="J8" s="32">
        <v>2.894</v>
      </c>
      <c r="K8" s="33">
        <v>75.2</v>
      </c>
      <c r="L8" s="33">
        <f t="shared" si="10"/>
        <v>501.33333333333337</v>
      </c>
      <c r="M8" s="37">
        <f t="shared" si="3"/>
        <v>173.2319741994932</v>
      </c>
      <c r="N8" s="46">
        <v>2.827</v>
      </c>
      <c r="O8" s="33">
        <v>65.1</v>
      </c>
      <c r="P8" s="33">
        <f t="shared" si="4"/>
        <v>434</v>
      </c>
      <c r="Q8" s="37">
        <f t="shared" si="5"/>
        <v>153.5196321188539</v>
      </c>
      <c r="R8" s="32">
        <v>2.847</v>
      </c>
      <c r="S8" s="33">
        <v>74</v>
      </c>
      <c r="T8" s="33">
        <f t="shared" si="6"/>
        <v>493.33333333333337</v>
      </c>
      <c r="U8" s="37">
        <f t="shared" si="7"/>
        <v>173.28181711743358</v>
      </c>
      <c r="V8" s="32">
        <v>2.679</v>
      </c>
      <c r="W8" s="33">
        <v>66.3</v>
      </c>
      <c r="X8" s="33">
        <f aca="true" t="shared" si="11" ref="X8:X52">W8/$A8</f>
        <v>442</v>
      </c>
      <c r="Y8" s="37">
        <f aca="true" t="shared" si="12" ref="Y8:Y52">W8/($A8*V8)</f>
        <v>164.98693542366556</v>
      </c>
      <c r="Z8" s="33">
        <f t="shared" si="8"/>
        <v>501.33333333333337</v>
      </c>
      <c r="AA8" s="37">
        <f t="shared" si="8"/>
        <v>173.28181711743358</v>
      </c>
    </row>
    <row r="9" spans="1:27" ht="12.75">
      <c r="A9" s="1">
        <v>0.16</v>
      </c>
      <c r="B9" s="5">
        <v>3.015</v>
      </c>
      <c r="C9" s="3">
        <v>64</v>
      </c>
      <c r="D9" s="3">
        <f t="shared" si="0"/>
        <v>400</v>
      </c>
      <c r="E9" s="3">
        <f t="shared" si="9"/>
        <v>132.66998341625205</v>
      </c>
      <c r="F9" s="23">
        <v>3.029</v>
      </c>
      <c r="G9" s="24">
        <v>63.6</v>
      </c>
      <c r="H9" s="24">
        <f t="shared" si="1"/>
        <v>397.5</v>
      </c>
      <c r="I9" s="27">
        <f t="shared" si="2"/>
        <v>131.2314295146913</v>
      </c>
      <c r="J9" s="5">
        <v>2.902</v>
      </c>
      <c r="K9" s="3">
        <v>79.6</v>
      </c>
      <c r="L9" s="3">
        <f t="shared" si="10"/>
        <v>497.49999999999994</v>
      </c>
      <c r="M9" s="6">
        <f t="shared" si="3"/>
        <v>171.43349414197104</v>
      </c>
      <c r="N9" s="2">
        <v>2.836</v>
      </c>
      <c r="O9" s="3">
        <v>69.4</v>
      </c>
      <c r="P9" s="3">
        <f t="shared" si="4"/>
        <v>433.75</v>
      </c>
      <c r="Q9" s="6">
        <f t="shared" si="5"/>
        <v>152.94428772919608</v>
      </c>
      <c r="R9" s="5">
        <v>2.855</v>
      </c>
      <c r="S9" s="3">
        <v>78.5</v>
      </c>
      <c r="T9" s="3">
        <f t="shared" si="6"/>
        <v>490.625</v>
      </c>
      <c r="U9" s="6">
        <f t="shared" si="7"/>
        <v>171.8476357267951</v>
      </c>
      <c r="V9" s="5">
        <v>2.683</v>
      </c>
      <c r="W9" s="3">
        <v>70.8</v>
      </c>
      <c r="X9" s="3">
        <f t="shared" si="11"/>
        <v>442.5</v>
      </c>
      <c r="Y9" s="6">
        <f t="shared" si="12"/>
        <v>164.92732016399552</v>
      </c>
      <c r="Z9" s="3">
        <f t="shared" si="8"/>
        <v>497.49999999999994</v>
      </c>
      <c r="AA9" s="6">
        <f t="shared" si="8"/>
        <v>171.8476357267951</v>
      </c>
    </row>
    <row r="10" spans="1:27" ht="12.75">
      <c r="A10" s="31">
        <v>0.17</v>
      </c>
      <c r="B10" s="32">
        <v>3.034</v>
      </c>
      <c r="C10" s="33">
        <v>66.7</v>
      </c>
      <c r="D10" s="33">
        <f t="shared" si="0"/>
        <v>392.35294117647055</v>
      </c>
      <c r="E10" s="33">
        <f t="shared" si="9"/>
        <v>129.31870177207335</v>
      </c>
      <c r="F10" s="34">
        <v>3.037</v>
      </c>
      <c r="G10" s="35">
        <v>67.2</v>
      </c>
      <c r="H10" s="35">
        <f t="shared" si="1"/>
        <v>395.29411764705884</v>
      </c>
      <c r="I10" s="36">
        <f t="shared" si="2"/>
        <v>130.15940653508687</v>
      </c>
      <c r="J10" s="32">
        <v>2.91</v>
      </c>
      <c r="K10" s="33">
        <v>84</v>
      </c>
      <c r="L10" s="33">
        <f t="shared" si="10"/>
        <v>494.1176470588235</v>
      </c>
      <c r="M10" s="37">
        <f t="shared" si="3"/>
        <v>169.7998787143723</v>
      </c>
      <c r="N10" s="46">
        <v>2.845</v>
      </c>
      <c r="O10" s="33">
        <v>73.6</v>
      </c>
      <c r="P10" s="33">
        <f t="shared" si="4"/>
        <v>432.9411764705882</v>
      </c>
      <c r="Q10" s="37">
        <f t="shared" si="5"/>
        <v>152.17616044660392</v>
      </c>
      <c r="R10" s="32">
        <v>2.863</v>
      </c>
      <c r="S10" s="33">
        <v>83</v>
      </c>
      <c r="T10" s="33">
        <f t="shared" si="6"/>
        <v>488.235294117647</v>
      </c>
      <c r="U10" s="37">
        <f t="shared" si="7"/>
        <v>170.53276078157424</v>
      </c>
      <c r="V10" s="32">
        <v>2.687</v>
      </c>
      <c r="W10" s="33">
        <v>75.2</v>
      </c>
      <c r="X10" s="33">
        <f t="shared" si="11"/>
        <v>442.35294117647055</v>
      </c>
      <c r="Y10" s="37">
        <f t="shared" si="12"/>
        <v>164.62707152083013</v>
      </c>
      <c r="Z10" s="33">
        <f t="shared" si="8"/>
        <v>494.1176470588235</v>
      </c>
      <c r="AA10" s="37">
        <f t="shared" si="8"/>
        <v>170.53276078157424</v>
      </c>
    </row>
    <row r="11" spans="1:27" ht="12.75">
      <c r="A11" s="1">
        <v>0.18</v>
      </c>
      <c r="B11" s="5">
        <v>3.052</v>
      </c>
      <c r="C11" s="3">
        <v>69.3</v>
      </c>
      <c r="D11" s="3">
        <f t="shared" si="0"/>
        <v>385</v>
      </c>
      <c r="E11" s="3">
        <f t="shared" si="9"/>
        <v>126.1467889908257</v>
      </c>
      <c r="F11" s="23">
        <v>3.045</v>
      </c>
      <c r="G11" s="24">
        <v>70.8</v>
      </c>
      <c r="H11" s="24">
        <f t="shared" si="1"/>
        <v>393.3333333333333</v>
      </c>
      <c r="I11" s="27">
        <f t="shared" si="2"/>
        <v>129.1735084838533</v>
      </c>
      <c r="J11" s="5">
        <v>2.918</v>
      </c>
      <c r="K11" s="3">
        <v>88.4</v>
      </c>
      <c r="L11" s="3">
        <f t="shared" si="10"/>
        <v>491.11111111111114</v>
      </c>
      <c r="M11" s="6">
        <f t="shared" si="3"/>
        <v>168.30401340339654</v>
      </c>
      <c r="N11" s="2">
        <v>2.853</v>
      </c>
      <c r="O11" s="3">
        <v>77.8</v>
      </c>
      <c r="P11" s="3">
        <f t="shared" si="4"/>
        <v>432.22222222222223</v>
      </c>
      <c r="Q11" s="6">
        <f t="shared" si="5"/>
        <v>151.49744907894225</v>
      </c>
      <c r="R11" s="5">
        <v>2.87</v>
      </c>
      <c r="S11" s="3">
        <v>87.4</v>
      </c>
      <c r="T11" s="3">
        <f t="shared" si="6"/>
        <v>485.5555555555556</v>
      </c>
      <c r="U11" s="6">
        <f t="shared" si="7"/>
        <v>169.18312040263262</v>
      </c>
      <c r="V11" s="5">
        <v>2.691</v>
      </c>
      <c r="W11" s="3">
        <v>79.7</v>
      </c>
      <c r="X11" s="3">
        <f t="shared" si="11"/>
        <v>442.7777777777778</v>
      </c>
      <c r="Y11" s="6">
        <f t="shared" si="12"/>
        <v>164.54023700400512</v>
      </c>
      <c r="Z11" s="3">
        <f t="shared" si="8"/>
        <v>491.11111111111114</v>
      </c>
      <c r="AA11" s="6">
        <f t="shared" si="8"/>
        <v>169.18312040263262</v>
      </c>
    </row>
    <row r="12" spans="1:27" ht="12.75">
      <c r="A12" s="31">
        <v>0.19</v>
      </c>
      <c r="B12" s="32">
        <v>3.069</v>
      </c>
      <c r="C12" s="33">
        <v>71.9</v>
      </c>
      <c r="D12" s="33">
        <f t="shared" si="0"/>
        <v>378.42105263157896</v>
      </c>
      <c r="E12" s="33">
        <f t="shared" si="9"/>
        <v>123.3043508085953</v>
      </c>
      <c r="F12" s="34">
        <v>3.053</v>
      </c>
      <c r="G12" s="35">
        <v>74.3</v>
      </c>
      <c r="H12" s="35">
        <f t="shared" si="1"/>
        <v>391.05263157894734</v>
      </c>
      <c r="I12" s="36">
        <f t="shared" si="2"/>
        <v>128.087989380592</v>
      </c>
      <c r="J12" s="32">
        <v>2.925</v>
      </c>
      <c r="K12" s="33">
        <v>93</v>
      </c>
      <c r="L12" s="33">
        <f t="shared" si="10"/>
        <v>489.4736842105263</v>
      </c>
      <c r="M12" s="37">
        <f t="shared" si="3"/>
        <v>167.34143049932524</v>
      </c>
      <c r="N12" s="46">
        <v>2.862</v>
      </c>
      <c r="O12" s="33">
        <v>82</v>
      </c>
      <c r="P12" s="33">
        <f t="shared" si="4"/>
        <v>431.57894736842104</v>
      </c>
      <c r="Q12" s="37">
        <f t="shared" si="5"/>
        <v>150.7962779065063</v>
      </c>
      <c r="R12" s="32">
        <v>2.878</v>
      </c>
      <c r="S12" s="33">
        <v>91.8</v>
      </c>
      <c r="T12" s="33">
        <f t="shared" si="6"/>
        <v>483.1578947368421</v>
      </c>
      <c r="U12" s="37">
        <f t="shared" si="7"/>
        <v>167.87974104824258</v>
      </c>
      <c r="V12" s="32">
        <v>2.695</v>
      </c>
      <c r="W12" s="33">
        <v>84.1</v>
      </c>
      <c r="X12" s="33">
        <f t="shared" si="11"/>
        <v>442.6315789473684</v>
      </c>
      <c r="Y12" s="37">
        <f t="shared" si="12"/>
        <v>164.24177326432965</v>
      </c>
      <c r="Z12" s="33">
        <f t="shared" si="8"/>
        <v>489.4736842105263</v>
      </c>
      <c r="AA12" s="37">
        <f t="shared" si="8"/>
        <v>167.87974104824258</v>
      </c>
    </row>
    <row r="13" spans="1:27" ht="12.75">
      <c r="A13" s="1">
        <v>0.2</v>
      </c>
      <c r="B13" s="5">
        <v>3.085</v>
      </c>
      <c r="C13" s="3">
        <v>74.5</v>
      </c>
      <c r="D13" s="3">
        <f t="shared" si="0"/>
        <v>372.5</v>
      </c>
      <c r="E13" s="3">
        <f t="shared" si="9"/>
        <v>120.7455429497569</v>
      </c>
      <c r="F13" s="23">
        <v>3.061</v>
      </c>
      <c r="G13" s="24">
        <v>77.8</v>
      </c>
      <c r="H13" s="24">
        <f t="shared" si="1"/>
        <v>388.99999999999994</v>
      </c>
      <c r="I13" s="27">
        <f t="shared" si="2"/>
        <v>127.08265272786669</v>
      </c>
      <c r="J13" s="5">
        <v>2.933</v>
      </c>
      <c r="K13" s="3">
        <v>96.9</v>
      </c>
      <c r="L13" s="3">
        <f t="shared" si="10"/>
        <v>484.5</v>
      </c>
      <c r="M13" s="6">
        <f t="shared" si="3"/>
        <v>165.1892260484146</v>
      </c>
      <c r="N13" s="2">
        <v>2.87</v>
      </c>
      <c r="O13" s="3">
        <v>86.2</v>
      </c>
      <c r="P13" s="3">
        <f t="shared" si="4"/>
        <v>431</v>
      </c>
      <c r="Q13" s="6">
        <f t="shared" si="5"/>
        <v>150.17421602787456</v>
      </c>
      <c r="R13" s="5">
        <v>2.886</v>
      </c>
      <c r="S13" s="3">
        <v>96.1</v>
      </c>
      <c r="T13" s="3">
        <f t="shared" si="6"/>
        <v>480.49999999999994</v>
      </c>
      <c r="U13" s="6">
        <f t="shared" si="7"/>
        <v>166.49341649341648</v>
      </c>
      <c r="V13" s="5">
        <v>2.7</v>
      </c>
      <c r="W13" s="3">
        <v>88.6</v>
      </c>
      <c r="X13" s="3">
        <f t="shared" si="11"/>
        <v>442.99999999999994</v>
      </c>
      <c r="Y13" s="6">
        <f t="shared" si="12"/>
        <v>164.07407407407405</v>
      </c>
      <c r="Z13" s="3">
        <f t="shared" si="8"/>
        <v>484.5</v>
      </c>
      <c r="AA13" s="6">
        <f t="shared" si="8"/>
        <v>166.49341649341648</v>
      </c>
    </row>
    <row r="14" spans="1:27" ht="12.75">
      <c r="A14" s="31">
        <v>0.21</v>
      </c>
      <c r="B14" s="32">
        <v>3.1</v>
      </c>
      <c r="C14" s="33">
        <v>77</v>
      </c>
      <c r="D14" s="33">
        <f t="shared" si="0"/>
        <v>366.6666666666667</v>
      </c>
      <c r="E14" s="33">
        <f t="shared" si="9"/>
        <v>118.27956989247312</v>
      </c>
      <c r="F14" s="34">
        <v>3.069</v>
      </c>
      <c r="G14" s="35">
        <v>81.3</v>
      </c>
      <c r="H14" s="35">
        <f t="shared" si="1"/>
        <v>387.14285714285717</v>
      </c>
      <c r="I14" s="36">
        <f t="shared" si="2"/>
        <v>126.14625517851324</v>
      </c>
      <c r="J14" s="32">
        <v>2.94</v>
      </c>
      <c r="K14" s="33">
        <v>101.2</v>
      </c>
      <c r="L14" s="33">
        <f t="shared" si="10"/>
        <v>481.9047619047619</v>
      </c>
      <c r="M14" s="37">
        <f t="shared" si="3"/>
        <v>163.91318432134761</v>
      </c>
      <c r="N14" s="46">
        <v>2.878</v>
      </c>
      <c r="O14" s="33">
        <v>90.4</v>
      </c>
      <c r="P14" s="33">
        <f t="shared" si="4"/>
        <v>430.47619047619054</v>
      </c>
      <c r="Q14" s="37">
        <f t="shared" si="5"/>
        <v>149.57477083953805</v>
      </c>
      <c r="R14" s="32">
        <v>2.893</v>
      </c>
      <c r="S14" s="33">
        <v>100.5</v>
      </c>
      <c r="T14" s="33">
        <f t="shared" si="6"/>
        <v>478.5714285714286</v>
      </c>
      <c r="U14" s="37">
        <f t="shared" si="7"/>
        <v>165.42392968248484</v>
      </c>
      <c r="V14" s="32">
        <v>2.704</v>
      </c>
      <c r="W14" s="33">
        <v>93</v>
      </c>
      <c r="X14" s="33">
        <f t="shared" si="11"/>
        <v>442.8571428571429</v>
      </c>
      <c r="Y14" s="37">
        <f t="shared" si="12"/>
        <v>163.77852916314455</v>
      </c>
      <c r="Z14" s="33">
        <f t="shared" si="8"/>
        <v>481.9047619047619</v>
      </c>
      <c r="AA14" s="37">
        <f t="shared" si="8"/>
        <v>165.42392968248484</v>
      </c>
    </row>
    <row r="15" spans="1:27" ht="12.75">
      <c r="A15" s="1">
        <v>0.22</v>
      </c>
      <c r="B15" s="5">
        <v>3.115</v>
      </c>
      <c r="C15" s="3">
        <v>79.6</v>
      </c>
      <c r="D15" s="3">
        <f t="shared" si="0"/>
        <v>361.8181818181818</v>
      </c>
      <c r="E15" s="3">
        <f t="shared" si="9"/>
        <v>116.15350941193637</v>
      </c>
      <c r="F15" s="23">
        <v>3.076</v>
      </c>
      <c r="G15" s="24">
        <v>84.7</v>
      </c>
      <c r="H15" s="24">
        <f t="shared" si="1"/>
        <v>385</v>
      </c>
      <c r="I15" s="27">
        <f t="shared" si="2"/>
        <v>125.16254876462939</v>
      </c>
      <c r="J15" s="5">
        <v>2.948</v>
      </c>
      <c r="K15" s="3">
        <v>105.3</v>
      </c>
      <c r="L15" s="3">
        <f t="shared" si="10"/>
        <v>478.6363636363636</v>
      </c>
      <c r="M15" s="6">
        <f t="shared" si="3"/>
        <v>162.35968915751818</v>
      </c>
      <c r="N15" s="2">
        <v>2.887</v>
      </c>
      <c r="O15" s="3">
        <v>94.5</v>
      </c>
      <c r="P15" s="3">
        <f t="shared" si="4"/>
        <v>429.54545454545456</v>
      </c>
      <c r="Q15" s="6">
        <f t="shared" si="5"/>
        <v>148.78609440438328</v>
      </c>
      <c r="R15" s="5">
        <v>2.9</v>
      </c>
      <c r="S15" s="3">
        <v>104.8</v>
      </c>
      <c r="T15" s="3">
        <f t="shared" si="6"/>
        <v>476.3636363636364</v>
      </c>
      <c r="U15" s="6">
        <f t="shared" si="7"/>
        <v>164.26332288401252</v>
      </c>
      <c r="V15" s="5">
        <v>2.708</v>
      </c>
      <c r="W15" s="3">
        <v>97.4</v>
      </c>
      <c r="X15" s="3">
        <f t="shared" si="11"/>
        <v>442.72727272727275</v>
      </c>
      <c r="Y15" s="6">
        <f t="shared" si="12"/>
        <v>163.488653148919</v>
      </c>
      <c r="Z15" s="3">
        <f t="shared" si="8"/>
        <v>478.6363636363636</v>
      </c>
      <c r="AA15" s="6">
        <f t="shared" si="8"/>
        <v>164.26332288401252</v>
      </c>
    </row>
    <row r="16" spans="1:27" ht="12.75">
      <c r="A16" s="31">
        <v>0.23</v>
      </c>
      <c r="B16" s="32">
        <v>3.129</v>
      </c>
      <c r="C16" s="33">
        <v>82.1</v>
      </c>
      <c r="D16" s="33">
        <f t="shared" si="0"/>
        <v>356.9565217391304</v>
      </c>
      <c r="E16" s="33">
        <f t="shared" si="9"/>
        <v>114.08006447399501</v>
      </c>
      <c r="F16" s="34">
        <v>3.084</v>
      </c>
      <c r="G16" s="35">
        <v>88.1</v>
      </c>
      <c r="H16" s="35">
        <f t="shared" si="1"/>
        <v>383.0434782608695</v>
      </c>
      <c r="I16" s="36">
        <f t="shared" si="2"/>
        <v>124.20346247109906</v>
      </c>
      <c r="J16" s="32">
        <v>2.955</v>
      </c>
      <c r="K16" s="33">
        <v>109.5</v>
      </c>
      <c r="L16" s="33">
        <f t="shared" si="10"/>
        <v>476.0869565217391</v>
      </c>
      <c r="M16" s="37">
        <f t="shared" si="3"/>
        <v>161.112337232399</v>
      </c>
      <c r="N16" s="46">
        <v>2.895</v>
      </c>
      <c r="O16" s="33">
        <v>98.6</v>
      </c>
      <c r="P16" s="33">
        <f t="shared" si="4"/>
        <v>428.695652173913</v>
      </c>
      <c r="Q16" s="37">
        <f t="shared" si="5"/>
        <v>148.08139971465042</v>
      </c>
      <c r="R16" s="32">
        <v>2.907</v>
      </c>
      <c r="S16" s="33">
        <v>109</v>
      </c>
      <c r="T16" s="33">
        <f t="shared" si="6"/>
        <v>473.9130434782609</v>
      </c>
      <c r="U16" s="37">
        <f t="shared" si="7"/>
        <v>163.02478275825968</v>
      </c>
      <c r="V16" s="32">
        <v>2.712</v>
      </c>
      <c r="W16" s="33">
        <v>101.8</v>
      </c>
      <c r="X16" s="33">
        <f t="shared" si="11"/>
        <v>442.6086956521739</v>
      </c>
      <c r="Y16" s="37">
        <f t="shared" si="12"/>
        <v>163.20379633192252</v>
      </c>
      <c r="Z16" s="33">
        <f t="shared" si="8"/>
        <v>476.0869565217391</v>
      </c>
      <c r="AA16" s="37">
        <f t="shared" si="8"/>
        <v>163.20379633192252</v>
      </c>
    </row>
    <row r="17" spans="1:27" ht="12.75">
      <c r="A17" s="1">
        <v>0.24</v>
      </c>
      <c r="B17" s="5">
        <v>3.143</v>
      </c>
      <c r="C17" s="3">
        <v>84.6</v>
      </c>
      <c r="D17" s="3">
        <f t="shared" si="0"/>
        <v>352.5</v>
      </c>
      <c r="E17" s="3">
        <f t="shared" si="9"/>
        <v>112.15399300031818</v>
      </c>
      <c r="F17" s="23">
        <v>3.091</v>
      </c>
      <c r="G17" s="24">
        <v>91.5</v>
      </c>
      <c r="H17" s="24">
        <f t="shared" si="1"/>
        <v>381.25</v>
      </c>
      <c r="I17" s="27">
        <f t="shared" si="2"/>
        <v>123.34196053057262</v>
      </c>
      <c r="J17" s="5">
        <v>2.962</v>
      </c>
      <c r="K17" s="3">
        <v>113.6</v>
      </c>
      <c r="L17" s="3">
        <f t="shared" si="10"/>
        <v>473.3333333333333</v>
      </c>
      <c r="M17" s="6">
        <f t="shared" si="3"/>
        <v>159.80193562907942</v>
      </c>
      <c r="N17" s="2">
        <v>2.903</v>
      </c>
      <c r="O17" s="3">
        <v>102.7</v>
      </c>
      <c r="P17" s="3">
        <f t="shared" si="4"/>
        <v>427.9166666666667</v>
      </c>
      <c r="Q17" s="6">
        <f t="shared" si="5"/>
        <v>147.4049833505569</v>
      </c>
      <c r="R17" s="5">
        <v>2.915</v>
      </c>
      <c r="S17" s="3">
        <v>113.3</v>
      </c>
      <c r="T17" s="3">
        <f t="shared" si="6"/>
        <v>472.0833333333333</v>
      </c>
      <c r="U17" s="6">
        <f t="shared" si="7"/>
        <v>161.9496855345912</v>
      </c>
      <c r="V17" s="5">
        <v>2.716</v>
      </c>
      <c r="W17" s="3">
        <v>106.2</v>
      </c>
      <c r="X17" s="3">
        <f t="shared" si="11"/>
        <v>442.5</v>
      </c>
      <c r="Y17" s="6">
        <f t="shared" si="12"/>
        <v>162.92341678939619</v>
      </c>
      <c r="Z17" s="3">
        <f t="shared" si="8"/>
        <v>473.3333333333333</v>
      </c>
      <c r="AA17" s="6">
        <f t="shared" si="8"/>
        <v>162.92341678939619</v>
      </c>
    </row>
    <row r="18" spans="1:27" ht="12.75">
      <c r="A18" s="31">
        <v>0.25</v>
      </c>
      <c r="B18" s="32">
        <v>3.156</v>
      </c>
      <c r="C18" s="33">
        <v>87.1</v>
      </c>
      <c r="D18" s="33">
        <f t="shared" si="0"/>
        <v>348.4</v>
      </c>
      <c r="E18" s="33">
        <f t="shared" si="9"/>
        <v>110.39290240811152</v>
      </c>
      <c r="F18" s="34">
        <v>3.099</v>
      </c>
      <c r="G18" s="35">
        <v>94.9</v>
      </c>
      <c r="H18" s="35">
        <f t="shared" si="1"/>
        <v>379.6</v>
      </c>
      <c r="I18" s="36">
        <f t="shared" si="2"/>
        <v>122.49112616973217</v>
      </c>
      <c r="J18" s="32">
        <v>2.969</v>
      </c>
      <c r="K18" s="33">
        <v>117.6</v>
      </c>
      <c r="L18" s="33">
        <f t="shared" si="10"/>
        <v>470.4</v>
      </c>
      <c r="M18" s="37">
        <f t="shared" si="3"/>
        <v>158.43718423711687</v>
      </c>
      <c r="N18" s="46">
        <v>2.911</v>
      </c>
      <c r="O18" s="33">
        <v>106.8</v>
      </c>
      <c r="P18" s="33">
        <f t="shared" si="4"/>
        <v>427.2</v>
      </c>
      <c r="Q18" s="37">
        <f t="shared" si="5"/>
        <v>146.75369288904156</v>
      </c>
      <c r="R18" s="32">
        <v>2.922</v>
      </c>
      <c r="S18" s="33">
        <v>117.5</v>
      </c>
      <c r="T18" s="33">
        <f t="shared" si="6"/>
        <v>470</v>
      </c>
      <c r="U18" s="37">
        <f t="shared" si="7"/>
        <v>160.84873374401096</v>
      </c>
      <c r="V18" s="32">
        <v>2.72</v>
      </c>
      <c r="W18" s="33">
        <v>110.6</v>
      </c>
      <c r="X18" s="33">
        <f t="shared" si="11"/>
        <v>442.4</v>
      </c>
      <c r="Y18" s="37">
        <f t="shared" si="12"/>
        <v>162.6470588235294</v>
      </c>
      <c r="Z18" s="33">
        <f t="shared" si="8"/>
        <v>470.4</v>
      </c>
      <c r="AA18" s="37">
        <f t="shared" si="8"/>
        <v>162.6470588235294</v>
      </c>
    </row>
    <row r="19" spans="1:27" ht="12.75">
      <c r="A19" s="1">
        <v>0.26</v>
      </c>
      <c r="B19" s="5">
        <v>3.168</v>
      </c>
      <c r="C19" s="3">
        <v>89.6</v>
      </c>
      <c r="D19" s="3">
        <f t="shared" si="0"/>
        <v>344.6153846153846</v>
      </c>
      <c r="E19" s="3">
        <f t="shared" si="9"/>
        <v>108.78010878010876</v>
      </c>
      <c r="F19" s="23">
        <v>3.106</v>
      </c>
      <c r="G19" s="24">
        <v>98.2</v>
      </c>
      <c r="H19" s="24">
        <f t="shared" si="1"/>
        <v>377.6923076923077</v>
      </c>
      <c r="I19" s="27">
        <f t="shared" si="2"/>
        <v>121.60087176185053</v>
      </c>
      <c r="J19" s="5">
        <v>2.976</v>
      </c>
      <c r="K19" s="3">
        <v>121.6</v>
      </c>
      <c r="L19" s="3">
        <f t="shared" si="10"/>
        <v>467.6923076923077</v>
      </c>
      <c r="M19" s="6">
        <f t="shared" si="3"/>
        <v>157.15467328370553</v>
      </c>
      <c r="N19" s="2">
        <v>2.919</v>
      </c>
      <c r="O19" s="3">
        <v>110.9</v>
      </c>
      <c r="P19" s="3">
        <f t="shared" si="4"/>
        <v>426.53846153846155</v>
      </c>
      <c r="Q19" s="6">
        <f t="shared" si="5"/>
        <v>146.12485835507417</v>
      </c>
      <c r="R19" s="5">
        <v>2.929</v>
      </c>
      <c r="S19" s="3">
        <v>121.6</v>
      </c>
      <c r="T19" s="3">
        <f t="shared" si="6"/>
        <v>467.6923076923077</v>
      </c>
      <c r="U19" s="6">
        <f t="shared" si="7"/>
        <v>159.6764450980907</v>
      </c>
      <c r="V19" s="5">
        <v>2.724</v>
      </c>
      <c r="W19" s="3">
        <v>114.9</v>
      </c>
      <c r="X19" s="3">
        <f t="shared" si="11"/>
        <v>441.9230769230769</v>
      </c>
      <c r="Y19" s="6">
        <f t="shared" si="12"/>
        <v>162.23314130803115</v>
      </c>
      <c r="Z19" s="3">
        <f t="shared" si="8"/>
        <v>467.6923076923077</v>
      </c>
      <c r="AA19" s="6">
        <f t="shared" si="8"/>
        <v>162.23314130803115</v>
      </c>
    </row>
    <row r="20" spans="1:27" ht="12.75">
      <c r="A20" s="31">
        <v>0.27</v>
      </c>
      <c r="B20" s="32">
        <v>3.18</v>
      </c>
      <c r="C20" s="33">
        <v>92.1</v>
      </c>
      <c r="D20" s="33">
        <f t="shared" si="0"/>
        <v>341.1111111111111</v>
      </c>
      <c r="E20" s="33">
        <f t="shared" si="9"/>
        <v>107.26764500349404</v>
      </c>
      <c r="F20" s="34">
        <v>3.113</v>
      </c>
      <c r="G20" s="35">
        <v>101.5</v>
      </c>
      <c r="H20" s="35">
        <f t="shared" si="1"/>
        <v>375.9259259259259</v>
      </c>
      <c r="I20" s="36">
        <f t="shared" si="2"/>
        <v>120.7600147529476</v>
      </c>
      <c r="J20" s="32">
        <v>2.983</v>
      </c>
      <c r="K20" s="33">
        <v>125.6</v>
      </c>
      <c r="L20" s="33">
        <f t="shared" si="10"/>
        <v>465.1851851851851</v>
      </c>
      <c r="M20" s="37">
        <f t="shared" si="3"/>
        <v>155.9454191033138</v>
      </c>
      <c r="N20" s="46">
        <v>2.927</v>
      </c>
      <c r="O20" s="33">
        <v>114.9</v>
      </c>
      <c r="P20" s="33">
        <f t="shared" si="4"/>
        <v>425.55555555555554</v>
      </c>
      <c r="Q20" s="37">
        <f t="shared" si="5"/>
        <v>145.3896670842349</v>
      </c>
      <c r="R20" s="32">
        <v>2.935</v>
      </c>
      <c r="S20" s="33">
        <v>125.8</v>
      </c>
      <c r="T20" s="33">
        <f t="shared" si="6"/>
        <v>465.92592592592587</v>
      </c>
      <c r="U20" s="37">
        <f t="shared" si="7"/>
        <v>158.7481860054262</v>
      </c>
      <c r="V20" s="32">
        <v>2.728</v>
      </c>
      <c r="W20" s="33">
        <v>119.3</v>
      </c>
      <c r="X20" s="33">
        <f t="shared" si="11"/>
        <v>441.8518518518518</v>
      </c>
      <c r="Y20" s="37">
        <f t="shared" si="12"/>
        <v>161.96915390463775</v>
      </c>
      <c r="Z20" s="33">
        <f t="shared" si="8"/>
        <v>465.92592592592587</v>
      </c>
      <c r="AA20" s="37">
        <f t="shared" si="8"/>
        <v>161.96915390463775</v>
      </c>
    </row>
    <row r="21" spans="1:27" ht="12.75">
      <c r="A21" s="1">
        <v>0.28</v>
      </c>
      <c r="B21" s="5">
        <v>3.192</v>
      </c>
      <c r="C21" s="3">
        <v>94.5</v>
      </c>
      <c r="D21" s="3">
        <f t="shared" si="0"/>
        <v>337.49999999999994</v>
      </c>
      <c r="E21" s="3">
        <f t="shared" si="9"/>
        <v>105.73308270676691</v>
      </c>
      <c r="F21" s="23">
        <v>3.121</v>
      </c>
      <c r="G21" s="24">
        <v>104.8</v>
      </c>
      <c r="H21" s="24">
        <f t="shared" si="1"/>
        <v>374.2857142857142</v>
      </c>
      <c r="I21" s="27">
        <f t="shared" si="2"/>
        <v>119.92493248500936</v>
      </c>
      <c r="J21" s="5">
        <v>2.989</v>
      </c>
      <c r="K21" s="3">
        <v>129.5</v>
      </c>
      <c r="L21" s="3">
        <f t="shared" si="10"/>
        <v>462.49999999999994</v>
      </c>
      <c r="M21" s="6">
        <f t="shared" si="3"/>
        <v>154.73402475744396</v>
      </c>
      <c r="N21" s="2">
        <v>2.935</v>
      </c>
      <c r="O21" s="3">
        <v>118.9</v>
      </c>
      <c r="P21" s="3">
        <f t="shared" si="4"/>
        <v>424.6428571428571</v>
      </c>
      <c r="Q21" s="6">
        <f t="shared" si="5"/>
        <v>144.68240447797515</v>
      </c>
      <c r="R21" s="5">
        <v>2.942</v>
      </c>
      <c r="S21" s="3">
        <v>129.9</v>
      </c>
      <c r="T21" s="3">
        <f t="shared" si="6"/>
        <v>463.9285714285714</v>
      </c>
      <c r="U21" s="6">
        <f t="shared" si="7"/>
        <v>157.6915606487326</v>
      </c>
      <c r="V21" s="5">
        <v>2.732</v>
      </c>
      <c r="W21" s="3">
        <v>123.6</v>
      </c>
      <c r="X21" s="3">
        <f t="shared" si="11"/>
        <v>441.4285714285714</v>
      </c>
      <c r="Y21" s="6">
        <f t="shared" si="12"/>
        <v>161.57707592553857</v>
      </c>
      <c r="Z21" s="3">
        <f t="shared" si="8"/>
        <v>463.9285714285714</v>
      </c>
      <c r="AA21" s="6">
        <f t="shared" si="8"/>
        <v>161.57707592553857</v>
      </c>
    </row>
    <row r="22" spans="1:27" ht="12.75">
      <c r="A22" s="31">
        <v>0.29</v>
      </c>
      <c r="B22" s="32">
        <v>3.203</v>
      </c>
      <c r="C22" s="33">
        <v>97</v>
      </c>
      <c r="D22" s="33">
        <f t="shared" si="0"/>
        <v>334.48275862068965</v>
      </c>
      <c r="E22" s="33">
        <f t="shared" si="9"/>
        <v>104.42796085566334</v>
      </c>
      <c r="F22" s="34">
        <v>3.128</v>
      </c>
      <c r="G22" s="35">
        <v>108</v>
      </c>
      <c r="H22" s="35">
        <f t="shared" si="1"/>
        <v>372.4137931034483</v>
      </c>
      <c r="I22" s="36">
        <f t="shared" si="2"/>
        <v>119.05811799982362</v>
      </c>
      <c r="J22" s="32">
        <v>2.996</v>
      </c>
      <c r="K22" s="33">
        <v>133.4</v>
      </c>
      <c r="L22" s="33">
        <f t="shared" si="10"/>
        <v>460.00000000000006</v>
      </c>
      <c r="M22" s="37">
        <f t="shared" si="3"/>
        <v>153.53805073431243</v>
      </c>
      <c r="N22" s="46">
        <v>2.943</v>
      </c>
      <c r="O22" s="33">
        <v>123</v>
      </c>
      <c r="P22" s="33">
        <f t="shared" si="4"/>
        <v>424.1379310344828</v>
      </c>
      <c r="Q22" s="37">
        <f t="shared" si="5"/>
        <v>144.11754367464587</v>
      </c>
      <c r="R22" s="32">
        <v>2.949</v>
      </c>
      <c r="S22" s="33">
        <v>133.9</v>
      </c>
      <c r="T22" s="33">
        <f t="shared" si="6"/>
        <v>461.72413793103453</v>
      </c>
      <c r="U22" s="37">
        <f t="shared" si="7"/>
        <v>156.5697314109985</v>
      </c>
      <c r="V22" s="32">
        <v>2.736</v>
      </c>
      <c r="W22" s="33">
        <v>128</v>
      </c>
      <c r="X22" s="33">
        <f t="shared" si="11"/>
        <v>441.3793103448276</v>
      </c>
      <c r="Y22" s="37">
        <f t="shared" si="12"/>
        <v>161.3228473482557</v>
      </c>
      <c r="Z22" s="33">
        <f t="shared" si="8"/>
        <v>461.72413793103453</v>
      </c>
      <c r="AA22" s="37">
        <f t="shared" si="8"/>
        <v>161.3228473482557</v>
      </c>
    </row>
    <row r="23" spans="1:27" ht="12.75">
      <c r="A23" s="1">
        <v>0.3</v>
      </c>
      <c r="B23" s="5">
        <v>3.214</v>
      </c>
      <c r="C23" s="3">
        <v>99.4</v>
      </c>
      <c r="D23" s="3">
        <f t="shared" si="0"/>
        <v>331.33333333333337</v>
      </c>
      <c r="E23" s="3">
        <f t="shared" si="9"/>
        <v>103.09064509437877</v>
      </c>
      <c r="F23" s="23">
        <v>3.135</v>
      </c>
      <c r="G23" s="24">
        <v>111.3</v>
      </c>
      <c r="H23" s="24">
        <f t="shared" si="1"/>
        <v>371</v>
      </c>
      <c r="I23" s="27">
        <f t="shared" si="2"/>
        <v>118.34130781499204</v>
      </c>
      <c r="J23" s="5">
        <v>3.003</v>
      </c>
      <c r="K23" s="3">
        <v>137.3</v>
      </c>
      <c r="L23" s="3">
        <f t="shared" si="10"/>
        <v>457.66666666666674</v>
      </c>
      <c r="M23" s="6">
        <f t="shared" si="3"/>
        <v>152.4031524031524</v>
      </c>
      <c r="N23" s="2">
        <v>2.951</v>
      </c>
      <c r="O23" s="3">
        <v>126.9</v>
      </c>
      <c r="P23" s="3">
        <f t="shared" si="4"/>
        <v>423.00000000000006</v>
      </c>
      <c r="Q23" s="6">
        <f t="shared" si="5"/>
        <v>143.34124025753982</v>
      </c>
      <c r="R23" s="5">
        <v>2.956</v>
      </c>
      <c r="S23" s="3">
        <v>138</v>
      </c>
      <c r="T23" s="3">
        <f t="shared" si="6"/>
        <v>460</v>
      </c>
      <c r="U23" s="6">
        <f t="shared" si="7"/>
        <v>155.61569688768608</v>
      </c>
      <c r="V23" s="5">
        <v>2.74</v>
      </c>
      <c r="W23" s="3">
        <v>132.3</v>
      </c>
      <c r="X23" s="3">
        <f t="shared" si="11"/>
        <v>441.00000000000006</v>
      </c>
      <c r="Y23" s="6">
        <f t="shared" si="12"/>
        <v>160.94890510948906</v>
      </c>
      <c r="Z23" s="3">
        <f t="shared" si="8"/>
        <v>460</v>
      </c>
      <c r="AA23" s="6">
        <f t="shared" si="8"/>
        <v>160.94890510948906</v>
      </c>
    </row>
    <row r="24" spans="1:27" ht="12.75">
      <c r="A24" s="31">
        <v>0.35</v>
      </c>
      <c r="B24" s="32">
        <v>3.263</v>
      </c>
      <c r="C24" s="33">
        <v>111.3</v>
      </c>
      <c r="D24" s="33">
        <f t="shared" si="0"/>
        <v>318</v>
      </c>
      <c r="E24" s="33">
        <f t="shared" si="9"/>
        <v>97.45632853202576</v>
      </c>
      <c r="F24" s="34">
        <v>3.168</v>
      </c>
      <c r="G24" s="35">
        <v>126.9</v>
      </c>
      <c r="H24" s="35">
        <f t="shared" si="1"/>
        <v>362.5714285714286</v>
      </c>
      <c r="I24" s="36">
        <f t="shared" si="2"/>
        <v>114.44805194805195</v>
      </c>
      <c r="J24" s="32">
        <v>3.034</v>
      </c>
      <c r="K24" s="33">
        <v>156</v>
      </c>
      <c r="L24" s="33">
        <f t="shared" si="10"/>
        <v>445.7142857142857</v>
      </c>
      <c r="M24" s="37">
        <f t="shared" si="3"/>
        <v>146.90648836990303</v>
      </c>
      <c r="N24" s="46">
        <v>2.989</v>
      </c>
      <c r="O24" s="33">
        <v>146.6</v>
      </c>
      <c r="P24" s="33">
        <f t="shared" si="4"/>
        <v>418.8571428571429</v>
      </c>
      <c r="Q24" s="37">
        <f t="shared" si="5"/>
        <v>140.1328681355446</v>
      </c>
      <c r="R24" s="32">
        <v>2.988</v>
      </c>
      <c r="S24" s="33">
        <v>157.7</v>
      </c>
      <c r="T24" s="33">
        <f t="shared" si="6"/>
        <v>450.57142857142856</v>
      </c>
      <c r="U24" s="37">
        <f t="shared" si="7"/>
        <v>150.7936507936508</v>
      </c>
      <c r="V24" s="32">
        <v>2.759</v>
      </c>
      <c r="W24" s="33">
        <v>153.8</v>
      </c>
      <c r="X24" s="33">
        <f t="shared" si="11"/>
        <v>439.4285714285715</v>
      </c>
      <c r="Y24" s="37">
        <f t="shared" si="12"/>
        <v>159.27095738621657</v>
      </c>
      <c r="Z24" s="33">
        <f t="shared" si="8"/>
        <v>450.57142857142856</v>
      </c>
      <c r="AA24" s="37">
        <f t="shared" si="8"/>
        <v>159.27095738621657</v>
      </c>
    </row>
    <row r="25" spans="1:27" ht="12.75">
      <c r="A25" s="1">
        <v>0.4</v>
      </c>
      <c r="B25" s="5">
        <v>3.305</v>
      </c>
      <c r="C25" s="3">
        <v>122.8</v>
      </c>
      <c r="D25" s="3">
        <f t="shared" si="0"/>
        <v>307</v>
      </c>
      <c r="E25" s="3">
        <f t="shared" si="9"/>
        <v>92.8895612708018</v>
      </c>
      <c r="F25" s="23">
        <v>3.198</v>
      </c>
      <c r="G25" s="24">
        <v>141.9</v>
      </c>
      <c r="H25" s="24">
        <f t="shared" si="1"/>
        <v>354.75</v>
      </c>
      <c r="I25" s="27">
        <f t="shared" si="2"/>
        <v>110.92870544090056</v>
      </c>
      <c r="J25" s="5">
        <v>3.062</v>
      </c>
      <c r="K25" s="3">
        <v>173.8</v>
      </c>
      <c r="L25" s="3">
        <f t="shared" si="10"/>
        <v>434.5</v>
      </c>
      <c r="M25" s="6">
        <f t="shared" si="3"/>
        <v>141.90071848465055</v>
      </c>
      <c r="N25" s="2">
        <v>3.026</v>
      </c>
      <c r="O25" s="3">
        <v>165.8</v>
      </c>
      <c r="P25" s="3">
        <f t="shared" si="4"/>
        <v>414.5</v>
      </c>
      <c r="Q25" s="6">
        <f t="shared" si="5"/>
        <v>136.9795109054858</v>
      </c>
      <c r="R25" s="5">
        <v>3.018</v>
      </c>
      <c r="S25" s="3">
        <v>176.7</v>
      </c>
      <c r="T25" s="3">
        <f t="shared" si="6"/>
        <v>441.74999999999994</v>
      </c>
      <c r="U25" s="6">
        <f t="shared" si="7"/>
        <v>146.3717693836978</v>
      </c>
      <c r="V25" s="5">
        <v>2.778</v>
      </c>
      <c r="W25" s="3">
        <v>175</v>
      </c>
      <c r="X25" s="3">
        <f t="shared" si="11"/>
        <v>437.5</v>
      </c>
      <c r="Y25" s="6">
        <f t="shared" si="12"/>
        <v>157.48740100791937</v>
      </c>
      <c r="Z25" s="3">
        <f t="shared" si="8"/>
        <v>441.74999999999994</v>
      </c>
      <c r="AA25" s="6">
        <f t="shared" si="8"/>
        <v>157.48740100791937</v>
      </c>
    </row>
    <row r="26" spans="1:27" ht="12.75">
      <c r="A26" s="31">
        <v>0.45</v>
      </c>
      <c r="B26" s="32">
        <v>3.343</v>
      </c>
      <c r="C26" s="33">
        <v>133.9</v>
      </c>
      <c r="D26" s="33">
        <f t="shared" si="0"/>
        <v>297.55555555555554</v>
      </c>
      <c r="E26" s="33">
        <f t="shared" si="9"/>
        <v>89.00854189517067</v>
      </c>
      <c r="F26" s="34">
        <v>3.227</v>
      </c>
      <c r="G26" s="35">
        <v>156.2</v>
      </c>
      <c r="H26" s="35">
        <f t="shared" si="1"/>
        <v>347.1111111111111</v>
      </c>
      <c r="I26" s="36">
        <f t="shared" si="2"/>
        <v>107.56464552559996</v>
      </c>
      <c r="J26" s="32">
        <v>3.089</v>
      </c>
      <c r="K26" s="33">
        <v>190.7</v>
      </c>
      <c r="L26" s="33">
        <f t="shared" si="10"/>
        <v>423.7777777777777</v>
      </c>
      <c r="M26" s="37">
        <f t="shared" si="3"/>
        <v>137.1893097370598</v>
      </c>
      <c r="N26" s="46">
        <v>3.062</v>
      </c>
      <c r="O26" s="33">
        <v>184.5</v>
      </c>
      <c r="P26" s="33">
        <f t="shared" si="4"/>
        <v>410</v>
      </c>
      <c r="Q26" s="37">
        <f t="shared" si="5"/>
        <v>133.8994121489223</v>
      </c>
      <c r="R26" s="32">
        <v>3.046</v>
      </c>
      <c r="S26" s="33">
        <v>195</v>
      </c>
      <c r="T26" s="33">
        <f t="shared" si="6"/>
        <v>433.3333333333333</v>
      </c>
      <c r="U26" s="37">
        <f t="shared" si="7"/>
        <v>142.26307725979427</v>
      </c>
      <c r="V26" s="32">
        <v>2.797</v>
      </c>
      <c r="W26" s="33">
        <v>195.9</v>
      </c>
      <c r="X26" s="33">
        <f t="shared" si="11"/>
        <v>435.3333333333333</v>
      </c>
      <c r="Y26" s="37">
        <f t="shared" si="12"/>
        <v>155.64295078059826</v>
      </c>
      <c r="Z26" s="33">
        <f t="shared" si="8"/>
        <v>435.3333333333333</v>
      </c>
      <c r="AA26" s="37">
        <f t="shared" si="8"/>
        <v>155.64295078059826</v>
      </c>
    </row>
    <row r="27" spans="1:27" ht="12.75">
      <c r="A27" s="1">
        <v>0.5</v>
      </c>
      <c r="B27" s="5">
        <v>3.376</v>
      </c>
      <c r="C27" s="3">
        <v>144.7</v>
      </c>
      <c r="D27" s="3">
        <f t="shared" si="0"/>
        <v>289.4</v>
      </c>
      <c r="E27" s="3">
        <f t="shared" si="9"/>
        <v>85.72274881516587</v>
      </c>
      <c r="F27" s="23">
        <v>3.252</v>
      </c>
      <c r="G27" s="24">
        <v>169.8</v>
      </c>
      <c r="H27" s="24">
        <f t="shared" si="1"/>
        <v>339.6</v>
      </c>
      <c r="I27" s="27">
        <f t="shared" si="2"/>
        <v>104.42804428044282</v>
      </c>
      <c r="J27" s="5">
        <v>3.114</v>
      </c>
      <c r="K27" s="3">
        <v>206.8</v>
      </c>
      <c r="L27" s="3">
        <f t="shared" si="10"/>
        <v>413.6</v>
      </c>
      <c r="M27" s="6">
        <f t="shared" si="3"/>
        <v>132.81952472703918</v>
      </c>
      <c r="N27" s="2">
        <v>3.096</v>
      </c>
      <c r="O27" s="3">
        <v>202.7</v>
      </c>
      <c r="P27" s="3">
        <f t="shared" si="4"/>
        <v>405.4</v>
      </c>
      <c r="Q27" s="6">
        <f t="shared" si="5"/>
        <v>130.94315245478035</v>
      </c>
      <c r="R27" s="5">
        <v>3.073</v>
      </c>
      <c r="S27" s="3">
        <v>212.6</v>
      </c>
      <c r="T27" s="3">
        <f t="shared" si="6"/>
        <v>425.2</v>
      </c>
      <c r="U27" s="6">
        <f t="shared" si="7"/>
        <v>138.36641718190694</v>
      </c>
      <c r="V27" s="5">
        <v>2.815</v>
      </c>
      <c r="W27" s="3">
        <v>216.6</v>
      </c>
      <c r="X27" s="3">
        <f t="shared" si="11"/>
        <v>433.2</v>
      </c>
      <c r="Y27" s="6">
        <f t="shared" si="12"/>
        <v>153.8898756660746</v>
      </c>
      <c r="Z27" s="3">
        <f t="shared" si="8"/>
        <v>433.2</v>
      </c>
      <c r="AA27" s="6">
        <f t="shared" si="8"/>
        <v>153.8898756660746</v>
      </c>
    </row>
    <row r="28" spans="1:27" ht="12.75">
      <c r="A28" s="31">
        <v>0.55</v>
      </c>
      <c r="B28" s="32">
        <v>3.406</v>
      </c>
      <c r="C28" s="33">
        <v>155.1</v>
      </c>
      <c r="D28" s="33">
        <f t="shared" si="0"/>
        <v>281.99999999999994</v>
      </c>
      <c r="E28" s="33">
        <f t="shared" si="9"/>
        <v>82.79506752789194</v>
      </c>
      <c r="F28" s="34">
        <v>3.276</v>
      </c>
      <c r="G28" s="35">
        <v>182.7</v>
      </c>
      <c r="H28" s="35">
        <f t="shared" si="1"/>
        <v>332.18181818181813</v>
      </c>
      <c r="I28" s="36">
        <f t="shared" si="2"/>
        <v>101.39860139860139</v>
      </c>
      <c r="J28" s="32">
        <v>3.138</v>
      </c>
      <c r="K28" s="33">
        <v>222.2</v>
      </c>
      <c r="L28" s="33">
        <f t="shared" si="10"/>
        <v>403.99999999999994</v>
      </c>
      <c r="M28" s="37">
        <f t="shared" si="3"/>
        <v>128.74442319949011</v>
      </c>
      <c r="N28" s="46">
        <v>3.129</v>
      </c>
      <c r="O28" s="33">
        <v>220.4</v>
      </c>
      <c r="P28" s="33">
        <f t="shared" si="4"/>
        <v>400.7272727272727</v>
      </c>
      <c r="Q28" s="37">
        <f t="shared" si="5"/>
        <v>128.06879920973878</v>
      </c>
      <c r="R28" s="32">
        <v>3.099</v>
      </c>
      <c r="S28" s="33">
        <v>229.6</v>
      </c>
      <c r="T28" s="33">
        <f t="shared" si="6"/>
        <v>417.4545454545454</v>
      </c>
      <c r="U28" s="37">
        <f t="shared" si="7"/>
        <v>134.70621021443864</v>
      </c>
      <c r="V28" s="32">
        <v>2.833</v>
      </c>
      <c r="W28" s="33">
        <v>237</v>
      </c>
      <c r="X28" s="33">
        <f t="shared" si="11"/>
        <v>430.9090909090909</v>
      </c>
      <c r="Y28" s="37">
        <f t="shared" si="12"/>
        <v>152.10345602156403</v>
      </c>
      <c r="Z28" s="33">
        <f t="shared" si="8"/>
        <v>430.9090909090909</v>
      </c>
      <c r="AA28" s="37">
        <f t="shared" si="8"/>
        <v>152.10345602156403</v>
      </c>
    </row>
    <row r="29" spans="1:27" ht="12.75">
      <c r="A29" s="1">
        <v>0.6</v>
      </c>
      <c r="B29" s="5">
        <v>3.432</v>
      </c>
      <c r="C29" s="3">
        <v>165</v>
      </c>
      <c r="D29" s="3">
        <f t="shared" si="0"/>
        <v>275</v>
      </c>
      <c r="E29" s="3">
        <f t="shared" si="9"/>
        <v>80.12820512820514</v>
      </c>
      <c r="F29" s="23">
        <v>3.297</v>
      </c>
      <c r="G29" s="24">
        <v>194.9</v>
      </c>
      <c r="H29" s="24">
        <f t="shared" si="1"/>
        <v>324.83333333333337</v>
      </c>
      <c r="I29" s="27">
        <f t="shared" si="2"/>
        <v>98.52391062582146</v>
      </c>
      <c r="J29" s="5">
        <v>3.16</v>
      </c>
      <c r="K29" s="3">
        <v>236.9</v>
      </c>
      <c r="L29" s="3">
        <f t="shared" si="10"/>
        <v>394.83333333333337</v>
      </c>
      <c r="M29" s="6">
        <f t="shared" si="3"/>
        <v>124.94725738396626</v>
      </c>
      <c r="N29" s="2">
        <v>3.161</v>
      </c>
      <c r="O29" s="3">
        <v>237.7</v>
      </c>
      <c r="P29" s="3">
        <f t="shared" si="4"/>
        <v>396.1666666666667</v>
      </c>
      <c r="Q29" s="6">
        <f t="shared" si="5"/>
        <v>125.32953706632922</v>
      </c>
      <c r="R29" s="5">
        <v>3.123</v>
      </c>
      <c r="S29" s="3">
        <v>245.9</v>
      </c>
      <c r="T29" s="3">
        <f t="shared" si="6"/>
        <v>409.83333333333337</v>
      </c>
      <c r="U29" s="6">
        <f t="shared" si="7"/>
        <v>131.23065428540932</v>
      </c>
      <c r="V29" s="5">
        <v>2.851</v>
      </c>
      <c r="W29" s="3">
        <v>257.2</v>
      </c>
      <c r="X29" s="3">
        <f t="shared" si="11"/>
        <v>428.6666666666667</v>
      </c>
      <c r="Y29" s="6">
        <f t="shared" si="12"/>
        <v>150.3566000233836</v>
      </c>
      <c r="Z29" s="3">
        <f t="shared" si="8"/>
        <v>428.6666666666667</v>
      </c>
      <c r="AA29" s="6">
        <f t="shared" si="8"/>
        <v>150.3566000233836</v>
      </c>
    </row>
    <row r="30" spans="1:27" ht="12.75">
      <c r="A30" s="31">
        <v>0.65</v>
      </c>
      <c r="B30" s="32">
        <v>3.457</v>
      </c>
      <c r="C30" s="33">
        <v>174.7</v>
      </c>
      <c r="D30" s="33">
        <f t="shared" si="0"/>
        <v>268.7692307692307</v>
      </c>
      <c r="E30" s="33">
        <f t="shared" si="9"/>
        <v>77.74637858525622</v>
      </c>
      <c r="F30" s="34">
        <v>3.315</v>
      </c>
      <c r="G30" s="35">
        <v>206.5</v>
      </c>
      <c r="H30" s="35">
        <f t="shared" si="1"/>
        <v>317.6923076923077</v>
      </c>
      <c r="I30" s="36">
        <f t="shared" si="2"/>
        <v>95.83478361758905</v>
      </c>
      <c r="J30" s="32">
        <v>3.181</v>
      </c>
      <c r="K30" s="33">
        <v>251</v>
      </c>
      <c r="L30" s="33">
        <f t="shared" si="10"/>
        <v>386.15384615384613</v>
      </c>
      <c r="M30" s="37">
        <f t="shared" si="3"/>
        <v>121.39385292481803</v>
      </c>
      <c r="N30" s="46">
        <v>3.191</v>
      </c>
      <c r="O30" s="33">
        <v>254.5</v>
      </c>
      <c r="P30" s="33">
        <f t="shared" si="4"/>
        <v>391.53846153846155</v>
      </c>
      <c r="Q30" s="37">
        <f t="shared" si="5"/>
        <v>122.70086541474821</v>
      </c>
      <c r="R30" s="32">
        <v>3.145</v>
      </c>
      <c r="S30" s="33">
        <v>261.6</v>
      </c>
      <c r="T30" s="33">
        <f t="shared" si="6"/>
        <v>402.4615384615385</v>
      </c>
      <c r="U30" s="37">
        <f t="shared" si="7"/>
        <v>127.96869267457504</v>
      </c>
      <c r="V30" s="32">
        <v>2.868</v>
      </c>
      <c r="W30" s="33">
        <v>277</v>
      </c>
      <c r="X30" s="33">
        <f t="shared" si="11"/>
        <v>426.15384615384613</v>
      </c>
      <c r="Y30" s="37">
        <f t="shared" si="12"/>
        <v>148.58920716661302</v>
      </c>
      <c r="Z30" s="33">
        <f t="shared" si="8"/>
        <v>426.15384615384613</v>
      </c>
      <c r="AA30" s="37">
        <f t="shared" si="8"/>
        <v>148.58920716661302</v>
      </c>
    </row>
    <row r="31" spans="1:27" ht="12.75">
      <c r="A31" s="1">
        <v>0.7</v>
      </c>
      <c r="B31" s="5">
        <v>3.479</v>
      </c>
      <c r="C31" s="3">
        <v>183.9</v>
      </c>
      <c r="D31" s="3">
        <f t="shared" si="0"/>
        <v>262.7142857142857</v>
      </c>
      <c r="E31" s="3">
        <f t="shared" si="9"/>
        <v>75.51431035190737</v>
      </c>
      <c r="F31" s="23">
        <v>3.331</v>
      </c>
      <c r="G31" s="24">
        <v>217.4</v>
      </c>
      <c r="H31" s="24">
        <f t="shared" si="1"/>
        <v>310.5714285714286</v>
      </c>
      <c r="I31" s="27">
        <f t="shared" si="2"/>
        <v>93.23669425740877</v>
      </c>
      <c r="J31" s="5">
        <v>3.202</v>
      </c>
      <c r="K31" s="3">
        <v>264.4</v>
      </c>
      <c r="L31" s="3">
        <f t="shared" si="10"/>
        <v>377.7142857142857</v>
      </c>
      <c r="M31" s="6">
        <f t="shared" si="3"/>
        <v>117.9619880431873</v>
      </c>
      <c r="N31" s="2">
        <v>3.219</v>
      </c>
      <c r="O31" s="3">
        <v>270.8</v>
      </c>
      <c r="P31" s="3">
        <f t="shared" si="4"/>
        <v>386.8571428571429</v>
      </c>
      <c r="Q31" s="6">
        <f t="shared" si="5"/>
        <v>120.1792925930857</v>
      </c>
      <c r="R31" s="5">
        <v>3.167</v>
      </c>
      <c r="S31" s="3">
        <v>276.7</v>
      </c>
      <c r="T31" s="3">
        <f t="shared" si="6"/>
        <v>395.2857142857143</v>
      </c>
      <c r="U31" s="6">
        <f t="shared" si="7"/>
        <v>124.81392936081916</v>
      </c>
      <c r="V31" s="5">
        <v>2.885</v>
      </c>
      <c r="W31" s="3">
        <v>296.7</v>
      </c>
      <c r="X31" s="3">
        <f t="shared" si="11"/>
        <v>423.8571428571429</v>
      </c>
      <c r="Y31" s="6">
        <f t="shared" si="12"/>
        <v>146.91755384996287</v>
      </c>
      <c r="Z31" s="3">
        <f t="shared" si="8"/>
        <v>423.8571428571429</v>
      </c>
      <c r="AA31" s="6">
        <f t="shared" si="8"/>
        <v>146.91755384996287</v>
      </c>
    </row>
    <row r="32" spans="1:27" ht="12.75">
      <c r="A32" s="31">
        <v>0.75</v>
      </c>
      <c r="B32" s="32">
        <v>3.5</v>
      </c>
      <c r="C32" s="33">
        <v>192.8</v>
      </c>
      <c r="D32" s="33">
        <f t="shared" si="0"/>
        <v>257.06666666666666</v>
      </c>
      <c r="E32" s="33">
        <f t="shared" si="9"/>
        <v>73.44761904761906</v>
      </c>
      <c r="F32" s="34">
        <v>3.345</v>
      </c>
      <c r="G32" s="35">
        <v>227.6</v>
      </c>
      <c r="H32" s="35">
        <f t="shared" si="1"/>
        <v>303.46666666666664</v>
      </c>
      <c r="I32" s="36">
        <f t="shared" si="2"/>
        <v>90.72247135027403</v>
      </c>
      <c r="J32" s="32">
        <v>3.221</v>
      </c>
      <c r="K32" s="33">
        <v>277.3</v>
      </c>
      <c r="L32" s="33">
        <f t="shared" si="10"/>
        <v>369.73333333333335</v>
      </c>
      <c r="M32" s="37">
        <f t="shared" si="3"/>
        <v>114.7883680016558</v>
      </c>
      <c r="N32" s="46">
        <v>3.247</v>
      </c>
      <c r="O32" s="33">
        <v>286.6</v>
      </c>
      <c r="P32" s="33">
        <f t="shared" si="4"/>
        <v>382.1333333333334</v>
      </c>
      <c r="Q32" s="37">
        <f t="shared" si="5"/>
        <v>117.68812236936661</v>
      </c>
      <c r="R32" s="32">
        <v>3.188</v>
      </c>
      <c r="S32" s="33">
        <v>291.3</v>
      </c>
      <c r="T32" s="33">
        <f t="shared" si="6"/>
        <v>388.40000000000003</v>
      </c>
      <c r="U32" s="37">
        <f t="shared" si="7"/>
        <v>121.831869510665</v>
      </c>
      <c r="V32" s="32">
        <v>2.901</v>
      </c>
      <c r="W32" s="33">
        <v>316</v>
      </c>
      <c r="X32" s="33">
        <f t="shared" si="11"/>
        <v>421.3333333333333</v>
      </c>
      <c r="Y32" s="37">
        <f t="shared" si="12"/>
        <v>145.23727450304494</v>
      </c>
      <c r="Z32" s="33">
        <f t="shared" si="8"/>
        <v>421.3333333333333</v>
      </c>
      <c r="AA32" s="37">
        <f t="shared" si="8"/>
        <v>145.23727450304494</v>
      </c>
    </row>
    <row r="33" spans="1:27" ht="12.75">
      <c r="A33" s="1">
        <v>0.8</v>
      </c>
      <c r="B33" s="5">
        <v>3.519</v>
      </c>
      <c r="C33" s="3">
        <v>201.3</v>
      </c>
      <c r="D33" s="3">
        <f t="shared" si="0"/>
        <v>251.625</v>
      </c>
      <c r="E33" s="3">
        <f t="shared" si="9"/>
        <v>71.50468883205455</v>
      </c>
      <c r="F33" s="23">
        <v>3.356</v>
      </c>
      <c r="G33" s="24">
        <v>237.2</v>
      </c>
      <c r="H33" s="24">
        <f t="shared" si="1"/>
        <v>296.49999999999994</v>
      </c>
      <c r="I33" s="27">
        <f t="shared" si="2"/>
        <v>88.3492252681764</v>
      </c>
      <c r="J33" s="5">
        <v>3.24</v>
      </c>
      <c r="K33" s="3">
        <v>289.8</v>
      </c>
      <c r="L33" s="3">
        <f t="shared" si="10"/>
        <v>362.25</v>
      </c>
      <c r="M33" s="6">
        <f t="shared" si="3"/>
        <v>111.80555555555554</v>
      </c>
      <c r="N33" s="2">
        <v>3.273</v>
      </c>
      <c r="O33" s="3">
        <v>302</v>
      </c>
      <c r="P33" s="3">
        <f t="shared" si="4"/>
        <v>377.5</v>
      </c>
      <c r="Q33" s="6">
        <f t="shared" si="5"/>
        <v>115.33761075465932</v>
      </c>
      <c r="R33" s="5">
        <v>3.208</v>
      </c>
      <c r="S33" s="3">
        <v>305.4</v>
      </c>
      <c r="T33" s="3">
        <f t="shared" si="6"/>
        <v>381.74999999999994</v>
      </c>
      <c r="U33" s="6">
        <f t="shared" si="7"/>
        <v>118.99937655860347</v>
      </c>
      <c r="V33" s="5">
        <v>2.917</v>
      </c>
      <c r="W33" s="3">
        <v>335.1</v>
      </c>
      <c r="X33" s="3">
        <f t="shared" si="11"/>
        <v>418.875</v>
      </c>
      <c r="Y33" s="6">
        <f t="shared" si="12"/>
        <v>143.5978745286253</v>
      </c>
      <c r="Z33" s="3">
        <f t="shared" si="8"/>
        <v>418.875</v>
      </c>
      <c r="AA33" s="6">
        <f t="shared" si="8"/>
        <v>143.5978745286253</v>
      </c>
    </row>
    <row r="34" spans="1:27" ht="12.75">
      <c r="A34" s="31">
        <v>0.85</v>
      </c>
      <c r="B34" s="32">
        <v>3.536</v>
      </c>
      <c r="C34" s="33">
        <v>209.5</v>
      </c>
      <c r="D34" s="33">
        <f t="shared" si="0"/>
        <v>246.47058823529412</v>
      </c>
      <c r="E34" s="33">
        <f t="shared" si="9"/>
        <v>69.70322065477775</v>
      </c>
      <c r="F34" s="34">
        <v>3.365</v>
      </c>
      <c r="G34" s="35">
        <v>246.2</v>
      </c>
      <c r="H34" s="35">
        <f t="shared" si="1"/>
        <v>289.6470588235294</v>
      </c>
      <c r="I34" s="36">
        <f t="shared" si="2"/>
        <v>86.07639192378288</v>
      </c>
      <c r="J34" s="32">
        <v>3.259</v>
      </c>
      <c r="K34" s="33">
        <v>301.8</v>
      </c>
      <c r="L34" s="33">
        <f t="shared" si="10"/>
        <v>355.05882352941177</v>
      </c>
      <c r="M34" s="37">
        <f t="shared" si="3"/>
        <v>108.94716892587046</v>
      </c>
      <c r="N34" s="46">
        <v>3.297</v>
      </c>
      <c r="O34" s="33">
        <v>316.9</v>
      </c>
      <c r="P34" s="33">
        <f t="shared" si="4"/>
        <v>372.8235294117647</v>
      </c>
      <c r="Q34" s="37">
        <f t="shared" si="5"/>
        <v>113.07962675516066</v>
      </c>
      <c r="R34" s="32">
        <v>3.227</v>
      </c>
      <c r="S34" s="33">
        <v>319</v>
      </c>
      <c r="T34" s="33">
        <f t="shared" si="6"/>
        <v>375.29411764705884</v>
      </c>
      <c r="U34" s="37">
        <f t="shared" si="7"/>
        <v>116.29814615651033</v>
      </c>
      <c r="V34" s="32">
        <v>2.933</v>
      </c>
      <c r="W34" s="33">
        <v>353.9</v>
      </c>
      <c r="X34" s="33">
        <f t="shared" si="11"/>
        <v>416.35294117647055</v>
      </c>
      <c r="Y34" s="37">
        <f t="shared" si="12"/>
        <v>141.9546338821925</v>
      </c>
      <c r="Z34" s="33">
        <f t="shared" si="8"/>
        <v>416.35294117647055</v>
      </c>
      <c r="AA34" s="37">
        <f t="shared" si="8"/>
        <v>141.9546338821925</v>
      </c>
    </row>
    <row r="35" spans="1:27" ht="12.75">
      <c r="A35" s="1">
        <v>0.9</v>
      </c>
      <c r="B35" s="5">
        <v>3.552</v>
      </c>
      <c r="C35" s="3">
        <v>217.2</v>
      </c>
      <c r="D35" s="3">
        <f t="shared" si="0"/>
        <v>241.33333333333331</v>
      </c>
      <c r="E35" s="3">
        <f t="shared" si="9"/>
        <v>67.94294294294293</v>
      </c>
      <c r="F35" s="23">
        <v>3.372</v>
      </c>
      <c r="G35" s="24">
        <v>254.5</v>
      </c>
      <c r="H35" s="24">
        <f t="shared" si="1"/>
        <v>282.77777777777777</v>
      </c>
      <c r="I35" s="27">
        <f t="shared" si="2"/>
        <v>83.86055094240147</v>
      </c>
      <c r="J35" s="5">
        <v>3.277</v>
      </c>
      <c r="K35" s="3">
        <v>313.3</v>
      </c>
      <c r="L35" s="3">
        <f t="shared" si="10"/>
        <v>348.11111111111114</v>
      </c>
      <c r="M35" s="6">
        <f t="shared" si="3"/>
        <v>106.2285966161462</v>
      </c>
      <c r="N35" s="2">
        <v>3.321</v>
      </c>
      <c r="O35" s="3">
        <v>331.4</v>
      </c>
      <c r="P35" s="3">
        <f t="shared" si="4"/>
        <v>368.2222222222222</v>
      </c>
      <c r="Q35" s="6">
        <f t="shared" si="5"/>
        <v>110.87691123824817</v>
      </c>
      <c r="R35" s="5">
        <v>3.245</v>
      </c>
      <c r="S35" s="3">
        <v>332.1</v>
      </c>
      <c r="T35" s="3">
        <f t="shared" si="6"/>
        <v>369</v>
      </c>
      <c r="U35" s="6">
        <f t="shared" si="7"/>
        <v>113.71340523882897</v>
      </c>
      <c r="V35" s="5">
        <v>2.948</v>
      </c>
      <c r="W35" s="3">
        <v>372.5</v>
      </c>
      <c r="X35" s="3">
        <f t="shared" si="11"/>
        <v>413.88888888888886</v>
      </c>
      <c r="Y35" s="6">
        <f t="shared" si="12"/>
        <v>140.39650233680084</v>
      </c>
      <c r="Z35" s="3">
        <f t="shared" si="8"/>
        <v>413.88888888888886</v>
      </c>
      <c r="AA35" s="6">
        <f t="shared" si="8"/>
        <v>140.39650233680084</v>
      </c>
    </row>
    <row r="36" spans="1:27" ht="12.75">
      <c r="A36" s="31">
        <v>0.95</v>
      </c>
      <c r="B36" s="32">
        <v>3.568</v>
      </c>
      <c r="C36" s="33">
        <v>224.7</v>
      </c>
      <c r="D36" s="33">
        <f t="shared" si="0"/>
        <v>236.52631578947367</v>
      </c>
      <c r="E36" s="33">
        <f t="shared" si="9"/>
        <v>66.29100778852963</v>
      </c>
      <c r="F36" s="34">
        <v>3.376</v>
      </c>
      <c r="G36" s="35">
        <v>262.2</v>
      </c>
      <c r="H36" s="35">
        <f t="shared" si="1"/>
        <v>276</v>
      </c>
      <c r="I36" s="36">
        <f t="shared" si="2"/>
        <v>81.75355450236967</v>
      </c>
      <c r="J36" s="32">
        <v>3.296</v>
      </c>
      <c r="K36" s="33">
        <v>324.6</v>
      </c>
      <c r="L36" s="33">
        <f t="shared" si="10"/>
        <v>341.68421052631584</v>
      </c>
      <c r="M36" s="37">
        <f t="shared" si="3"/>
        <v>103.66632600919776</v>
      </c>
      <c r="N36" s="46">
        <v>3.342</v>
      </c>
      <c r="O36" s="41">
        <v>345.3</v>
      </c>
      <c r="P36" s="33">
        <f t="shared" si="4"/>
        <v>363.47368421052636</v>
      </c>
      <c r="Q36" s="37">
        <f t="shared" si="5"/>
        <v>108.75933100255126</v>
      </c>
      <c r="R36" s="32">
        <v>3.263</v>
      </c>
      <c r="S36" s="33">
        <v>344.8</v>
      </c>
      <c r="T36" s="33">
        <f t="shared" si="6"/>
        <v>362.94736842105266</v>
      </c>
      <c r="U36" s="37">
        <f t="shared" si="7"/>
        <v>111.2311886059003</v>
      </c>
      <c r="V36" s="32">
        <v>2.961</v>
      </c>
      <c r="W36" s="33">
        <v>390.8</v>
      </c>
      <c r="X36" s="33">
        <f t="shared" si="11"/>
        <v>411.3684210526316</v>
      </c>
      <c r="Y36" s="37">
        <f t="shared" si="12"/>
        <v>138.92888248991272</v>
      </c>
      <c r="Z36" s="33">
        <f t="shared" si="8"/>
        <v>411.3684210526316</v>
      </c>
      <c r="AA36" s="37">
        <f t="shared" si="8"/>
        <v>138.92888248991272</v>
      </c>
    </row>
    <row r="37" spans="1:27" ht="12.75">
      <c r="A37" s="1">
        <v>1</v>
      </c>
      <c r="B37" s="7">
        <v>3.582</v>
      </c>
      <c r="C37" s="8">
        <v>231.8</v>
      </c>
      <c r="D37" s="8">
        <f t="shared" si="0"/>
        <v>231.8</v>
      </c>
      <c r="E37" s="8">
        <f t="shared" si="9"/>
        <v>64.71245114461196</v>
      </c>
      <c r="F37" s="28">
        <v>3.378</v>
      </c>
      <c r="G37" s="29">
        <v>269.3</v>
      </c>
      <c r="H37" s="29">
        <f t="shared" si="1"/>
        <v>269.3</v>
      </c>
      <c r="I37" s="30">
        <f t="shared" si="2"/>
        <v>79.72172883362937</v>
      </c>
      <c r="J37" s="7">
        <v>3.315</v>
      </c>
      <c r="K37" s="8">
        <v>335.5</v>
      </c>
      <c r="L37" s="8">
        <f t="shared" si="10"/>
        <v>335.5</v>
      </c>
      <c r="M37" s="62">
        <f t="shared" si="3"/>
        <v>101.20663650075414</v>
      </c>
      <c r="N37" s="2">
        <v>3.363</v>
      </c>
      <c r="O37" s="3">
        <v>358.5</v>
      </c>
      <c r="P37" s="3">
        <f t="shared" si="4"/>
        <v>358.5</v>
      </c>
      <c r="Q37" s="6">
        <f t="shared" si="5"/>
        <v>106.60124888492417</v>
      </c>
      <c r="R37" s="5">
        <v>3.28</v>
      </c>
      <c r="S37" s="3">
        <v>357.1</v>
      </c>
      <c r="T37" s="3">
        <f t="shared" si="6"/>
        <v>357.1</v>
      </c>
      <c r="U37" s="6">
        <f t="shared" si="7"/>
        <v>108.87195121951221</v>
      </c>
      <c r="V37" s="5">
        <v>2.978</v>
      </c>
      <c r="W37" s="3">
        <v>408.8</v>
      </c>
      <c r="X37" s="3">
        <f t="shared" si="11"/>
        <v>408.8</v>
      </c>
      <c r="Y37" s="6">
        <f t="shared" si="12"/>
        <v>137.27333781061114</v>
      </c>
      <c r="Z37" s="3">
        <f t="shared" si="8"/>
        <v>408.8</v>
      </c>
      <c r="AA37" s="6">
        <f t="shared" si="8"/>
        <v>137.27333781061114</v>
      </c>
    </row>
    <row r="38" spans="1:27" ht="12.75">
      <c r="A38" s="31">
        <v>1.1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2">
        <v>3.4</v>
      </c>
      <c r="O38" s="33">
        <v>385.5</v>
      </c>
      <c r="P38" s="33">
        <f t="shared" si="4"/>
        <v>350.45454545454544</v>
      </c>
      <c r="Q38" s="37">
        <f t="shared" si="5"/>
        <v>103.07486631016042</v>
      </c>
      <c r="R38" s="32">
        <v>3.314</v>
      </c>
      <c r="S38" s="33">
        <v>380.6</v>
      </c>
      <c r="T38" s="33">
        <f t="shared" si="6"/>
        <v>346</v>
      </c>
      <c r="U38" s="37">
        <f t="shared" si="7"/>
        <v>104.4055522027761</v>
      </c>
      <c r="V38" s="32">
        <v>3.006</v>
      </c>
      <c r="W38" s="33">
        <v>444.1</v>
      </c>
      <c r="X38" s="33">
        <f t="shared" si="11"/>
        <v>403.7272727272727</v>
      </c>
      <c r="Y38" s="37">
        <f t="shared" si="12"/>
        <v>134.30714328917924</v>
      </c>
      <c r="Z38" s="33">
        <f>MAX(D38,P38,H38,L38,T38,X38)</f>
        <v>403.7272727272727</v>
      </c>
      <c r="AA38" s="37">
        <f aca="true" t="shared" si="13" ref="AA38:AA52">MAX(E38,Q38,I38,M38,U38,Y38)</f>
        <v>134.30714328917924</v>
      </c>
    </row>
    <row r="39" spans="1:27" ht="12.75">
      <c r="A39" s="1">
        <v>1.2</v>
      </c>
      <c r="F39" s="21"/>
      <c r="G39" s="22"/>
      <c r="H39" s="22"/>
      <c r="I39" s="22"/>
      <c r="N39" s="5">
        <v>3.431</v>
      </c>
      <c r="O39" s="3">
        <v>408.3</v>
      </c>
      <c r="P39" s="3">
        <f t="shared" si="4"/>
        <v>340.25</v>
      </c>
      <c r="Q39" s="6">
        <f t="shared" si="5"/>
        <v>99.16933838531043</v>
      </c>
      <c r="R39" s="5">
        <v>3.348</v>
      </c>
      <c r="S39" s="3">
        <v>402.8</v>
      </c>
      <c r="T39" s="3">
        <f t="shared" si="6"/>
        <v>335.6666666666667</v>
      </c>
      <c r="U39" s="6">
        <f t="shared" si="7"/>
        <v>100.25886101154919</v>
      </c>
      <c r="V39" s="5">
        <v>3.033</v>
      </c>
      <c r="W39" s="3">
        <v>478.3</v>
      </c>
      <c r="X39" s="3">
        <f t="shared" si="11"/>
        <v>398.58333333333337</v>
      </c>
      <c r="Y39" s="6">
        <f t="shared" si="12"/>
        <v>131.41554016924937</v>
      </c>
      <c r="Z39" s="3">
        <f aca="true" t="shared" si="14" ref="Z39:Z52">MAX(D39,P39,H39,L39,T39,X39)</f>
        <v>398.58333333333337</v>
      </c>
      <c r="AA39" s="6">
        <f t="shared" si="13"/>
        <v>131.41554016924937</v>
      </c>
    </row>
    <row r="40" spans="1:27" ht="12.75">
      <c r="A40" s="31">
        <v>1.3</v>
      </c>
      <c r="B40" s="39"/>
      <c r="C40" s="39"/>
      <c r="D40" s="39"/>
      <c r="E40" s="39"/>
      <c r="F40" s="42"/>
      <c r="G40" s="42"/>
      <c r="H40" s="42"/>
      <c r="I40" s="42"/>
      <c r="J40" s="39"/>
      <c r="K40" s="39"/>
      <c r="L40" s="39"/>
      <c r="M40" s="39"/>
      <c r="N40" s="32">
        <v>3.458</v>
      </c>
      <c r="O40" s="33">
        <v>430.4</v>
      </c>
      <c r="P40" s="33">
        <f t="shared" si="4"/>
        <v>331.07692307692304</v>
      </c>
      <c r="Q40" s="37">
        <f t="shared" si="5"/>
        <v>95.74231436579615</v>
      </c>
      <c r="R40" s="32">
        <v>3.383</v>
      </c>
      <c r="S40" s="33">
        <v>423.9</v>
      </c>
      <c r="T40" s="33">
        <f t="shared" si="6"/>
        <v>326.07692307692304</v>
      </c>
      <c r="U40" s="37">
        <f t="shared" si="7"/>
        <v>96.38691193524181</v>
      </c>
      <c r="V40" s="32">
        <v>3.058</v>
      </c>
      <c r="W40" s="33">
        <v>511.5</v>
      </c>
      <c r="X40" s="33">
        <f t="shared" si="11"/>
        <v>393.46153846153845</v>
      </c>
      <c r="Y40" s="37">
        <f t="shared" si="12"/>
        <v>128.66629773104594</v>
      </c>
      <c r="Z40" s="33">
        <f t="shared" si="14"/>
        <v>393.46153846153845</v>
      </c>
      <c r="AA40" s="37">
        <f t="shared" si="13"/>
        <v>128.66629773104594</v>
      </c>
    </row>
    <row r="41" spans="1:27" ht="12.75">
      <c r="A41" s="1">
        <v>1.4</v>
      </c>
      <c r="F41" s="22"/>
      <c r="G41" s="22"/>
      <c r="H41" s="22"/>
      <c r="I41" s="22"/>
      <c r="N41" s="5">
        <v>3.478</v>
      </c>
      <c r="O41" s="3">
        <v>450.7</v>
      </c>
      <c r="P41" s="3">
        <f t="shared" si="4"/>
        <v>321.92857142857144</v>
      </c>
      <c r="Q41" s="6">
        <f t="shared" si="5"/>
        <v>92.56140639119361</v>
      </c>
      <c r="R41" s="5">
        <v>3.418</v>
      </c>
      <c r="S41" s="3">
        <v>444.2</v>
      </c>
      <c r="T41" s="3">
        <f t="shared" si="6"/>
        <v>317.2857142857143</v>
      </c>
      <c r="U41" s="6">
        <f t="shared" si="7"/>
        <v>92.82788598177714</v>
      </c>
      <c r="V41" s="5">
        <v>3.081</v>
      </c>
      <c r="W41" s="3">
        <v>543.7</v>
      </c>
      <c r="X41" s="3">
        <f t="shared" si="11"/>
        <v>388.3571428571429</v>
      </c>
      <c r="Y41" s="6">
        <f t="shared" si="12"/>
        <v>126.04905642880328</v>
      </c>
      <c r="Z41" s="3">
        <f t="shared" si="14"/>
        <v>388.3571428571429</v>
      </c>
      <c r="AA41" s="6">
        <f t="shared" si="13"/>
        <v>126.04905642880328</v>
      </c>
    </row>
    <row r="42" spans="1:27" ht="12.75">
      <c r="A42" s="31">
        <v>1.5</v>
      </c>
      <c r="B42" s="39"/>
      <c r="C42" s="39"/>
      <c r="D42" s="39"/>
      <c r="E42" s="39"/>
      <c r="F42" s="42"/>
      <c r="G42" s="42"/>
      <c r="H42" s="42"/>
      <c r="I42" s="42"/>
      <c r="J42" s="39"/>
      <c r="K42" s="39"/>
      <c r="L42" s="39"/>
      <c r="M42" s="39"/>
      <c r="N42" s="43">
        <v>3.494</v>
      </c>
      <c r="O42" s="44">
        <v>469.2</v>
      </c>
      <c r="P42" s="44">
        <f t="shared" si="4"/>
        <v>312.8</v>
      </c>
      <c r="Q42" s="45">
        <f t="shared" si="5"/>
        <v>89.52489982827703</v>
      </c>
      <c r="R42" s="43">
        <v>3.457</v>
      </c>
      <c r="S42" s="44">
        <v>463.7</v>
      </c>
      <c r="T42" s="44">
        <f t="shared" si="6"/>
        <v>309.1333333333333</v>
      </c>
      <c r="U42" s="45">
        <f t="shared" si="7"/>
        <v>89.4224279240189</v>
      </c>
      <c r="V42" s="32">
        <v>3.104</v>
      </c>
      <c r="W42" s="33">
        <v>574.8</v>
      </c>
      <c r="X42" s="33">
        <f t="shared" si="11"/>
        <v>383.2</v>
      </c>
      <c r="Y42" s="37">
        <f t="shared" si="12"/>
        <v>123.45360824742265</v>
      </c>
      <c r="Z42" s="33">
        <f t="shared" si="14"/>
        <v>383.2</v>
      </c>
      <c r="AA42" s="37">
        <f t="shared" si="13"/>
        <v>123.45360824742265</v>
      </c>
    </row>
    <row r="43" spans="1:27" ht="12.75">
      <c r="A43" s="1">
        <v>1.6</v>
      </c>
      <c r="V43" s="5">
        <v>3.127</v>
      </c>
      <c r="W43" s="3">
        <v>604.9</v>
      </c>
      <c r="X43" s="3">
        <f t="shared" si="11"/>
        <v>378.06249999999994</v>
      </c>
      <c r="Y43" s="6">
        <f t="shared" si="12"/>
        <v>120.9026223217141</v>
      </c>
      <c r="Z43" s="3">
        <f t="shared" si="14"/>
        <v>378.06249999999994</v>
      </c>
      <c r="AA43" s="6">
        <f t="shared" si="13"/>
        <v>120.9026223217141</v>
      </c>
    </row>
    <row r="44" spans="1:27" ht="12.75">
      <c r="A44" s="31">
        <v>1.7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2">
        <v>3.143</v>
      </c>
      <c r="W44" s="33">
        <v>634</v>
      </c>
      <c r="X44" s="33">
        <f t="shared" si="11"/>
        <v>372.94117647058823</v>
      </c>
      <c r="Y44" s="37">
        <f t="shared" si="12"/>
        <v>118.65770807209299</v>
      </c>
      <c r="Z44" s="33">
        <f t="shared" si="14"/>
        <v>372.94117647058823</v>
      </c>
      <c r="AA44" s="37">
        <f t="shared" si="13"/>
        <v>118.65770807209299</v>
      </c>
    </row>
    <row r="45" spans="1:27" ht="12.75">
      <c r="A45" s="1">
        <v>1.8</v>
      </c>
      <c r="B45" s="2"/>
      <c r="C45" s="3"/>
      <c r="V45" s="5">
        <v>3.161</v>
      </c>
      <c r="W45" s="3">
        <v>662</v>
      </c>
      <c r="X45" s="3">
        <f t="shared" si="11"/>
        <v>367.77777777777777</v>
      </c>
      <c r="Y45" s="6">
        <f t="shared" si="12"/>
        <v>116.3485535519702</v>
      </c>
      <c r="Z45" s="3">
        <f t="shared" si="14"/>
        <v>367.77777777777777</v>
      </c>
      <c r="AA45" s="6">
        <f t="shared" si="13"/>
        <v>116.3485535519702</v>
      </c>
    </row>
    <row r="46" spans="1:27" ht="12.75">
      <c r="A46" s="31">
        <v>1.9</v>
      </c>
      <c r="B46" s="46"/>
      <c r="C46" s="33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2">
        <v>3.181</v>
      </c>
      <c r="W46" s="33">
        <v>689.1</v>
      </c>
      <c r="X46" s="33">
        <f t="shared" si="11"/>
        <v>362.68421052631584</v>
      </c>
      <c r="Y46" s="37">
        <f t="shared" si="12"/>
        <v>114.01578451000182</v>
      </c>
      <c r="Z46" s="33">
        <f t="shared" si="14"/>
        <v>362.68421052631584</v>
      </c>
      <c r="AA46" s="37">
        <f t="shared" si="13"/>
        <v>114.01578451000182</v>
      </c>
    </row>
    <row r="47" spans="1:27" ht="12.75">
      <c r="A47" s="1">
        <v>2</v>
      </c>
      <c r="B47" s="2"/>
      <c r="C47" s="3"/>
      <c r="V47" s="5">
        <v>3.192</v>
      </c>
      <c r="W47" s="3">
        <v>715.1</v>
      </c>
      <c r="X47" s="3">
        <f t="shared" si="11"/>
        <v>357.55</v>
      </c>
      <c r="Y47" s="6">
        <f t="shared" si="12"/>
        <v>112.01441102756893</v>
      </c>
      <c r="Z47" s="3">
        <f t="shared" si="14"/>
        <v>357.55</v>
      </c>
      <c r="AA47" s="6">
        <f t="shared" si="13"/>
        <v>112.01441102756893</v>
      </c>
    </row>
    <row r="48" spans="1:27" ht="12.75">
      <c r="A48" s="31">
        <v>2.2</v>
      </c>
      <c r="B48" s="46"/>
      <c r="C48" s="33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2">
        <v>3.218</v>
      </c>
      <c r="W48" s="33">
        <v>764.2</v>
      </c>
      <c r="X48" s="33">
        <f t="shared" si="11"/>
        <v>347.3636363636364</v>
      </c>
      <c r="Y48" s="37">
        <f t="shared" si="12"/>
        <v>107.94395163568564</v>
      </c>
      <c r="Z48" s="33">
        <f t="shared" si="14"/>
        <v>347.3636363636364</v>
      </c>
      <c r="AA48" s="37">
        <f t="shared" si="13"/>
        <v>107.94395163568564</v>
      </c>
    </row>
    <row r="49" spans="1:27" ht="12.75">
      <c r="A49" s="1">
        <v>2.4</v>
      </c>
      <c r="B49" s="2"/>
      <c r="C49" s="3"/>
      <c r="V49" s="5">
        <v>3.237</v>
      </c>
      <c r="W49" s="3">
        <v>809.4</v>
      </c>
      <c r="X49" s="3">
        <f t="shared" si="11"/>
        <v>337.25</v>
      </c>
      <c r="Y49" s="6">
        <f t="shared" si="12"/>
        <v>104.18597466790239</v>
      </c>
      <c r="Z49" s="3">
        <f t="shared" si="14"/>
        <v>337.25</v>
      </c>
      <c r="AA49" s="6">
        <f t="shared" si="13"/>
        <v>104.18597466790239</v>
      </c>
    </row>
    <row r="50" spans="1:27" ht="12.75">
      <c r="A50" s="31">
        <v>2.6</v>
      </c>
      <c r="B50" s="46"/>
      <c r="C50" s="33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2">
        <v>3.251</v>
      </c>
      <c r="W50" s="33">
        <v>850.7</v>
      </c>
      <c r="X50" s="33">
        <f t="shared" si="11"/>
        <v>327.1923076923077</v>
      </c>
      <c r="Y50" s="37">
        <f t="shared" si="12"/>
        <v>100.64358895487779</v>
      </c>
      <c r="Z50" s="33">
        <f t="shared" si="14"/>
        <v>327.1923076923077</v>
      </c>
      <c r="AA50" s="37">
        <f t="shared" si="13"/>
        <v>100.64358895487779</v>
      </c>
    </row>
    <row r="51" spans="1:27" ht="12.75">
      <c r="A51" s="1">
        <v>2.8</v>
      </c>
      <c r="B51" s="2"/>
      <c r="C51" s="3"/>
      <c r="V51" s="5">
        <v>3.259</v>
      </c>
      <c r="W51" s="3">
        <v>888.1</v>
      </c>
      <c r="X51" s="3">
        <f t="shared" si="11"/>
        <v>317.17857142857144</v>
      </c>
      <c r="Y51" s="6">
        <f t="shared" si="12"/>
        <v>97.32389427081051</v>
      </c>
      <c r="Z51" s="3">
        <f t="shared" si="14"/>
        <v>317.17857142857144</v>
      </c>
      <c r="AA51" s="6">
        <f t="shared" si="13"/>
        <v>97.32389427081051</v>
      </c>
    </row>
    <row r="52" spans="1:27" ht="12.75">
      <c r="A52" s="31">
        <v>3</v>
      </c>
      <c r="B52" s="46"/>
      <c r="C52" s="33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43">
        <v>3.262</v>
      </c>
      <c r="W52" s="44">
        <v>921.9</v>
      </c>
      <c r="X52" s="44">
        <f t="shared" si="11"/>
        <v>307.3</v>
      </c>
      <c r="Y52" s="45">
        <f t="shared" si="12"/>
        <v>94.20600858369099</v>
      </c>
      <c r="Z52" s="44">
        <f t="shared" si="14"/>
        <v>307.3</v>
      </c>
      <c r="AA52" s="45">
        <f t="shared" si="13"/>
        <v>94.20600858369099</v>
      </c>
    </row>
    <row r="53" spans="2:3" ht="12.75">
      <c r="B53" s="2"/>
      <c r="C53" s="3"/>
    </row>
    <row r="54" spans="1:27" ht="12.75">
      <c r="A54" s="47" t="s">
        <v>11</v>
      </c>
      <c r="B54" s="48"/>
      <c r="C54" s="49"/>
      <c r="D54" s="47"/>
      <c r="E54" s="47"/>
      <c r="F54" s="47"/>
      <c r="G54" s="47"/>
      <c r="H54" s="51" t="s">
        <v>10</v>
      </c>
      <c r="I54" s="47"/>
      <c r="J54" s="47"/>
      <c r="K54" s="47"/>
      <c r="L54" s="47"/>
      <c r="M54" s="47"/>
      <c r="N54" s="47"/>
      <c r="O54" s="47"/>
      <c r="P54" s="47"/>
      <c r="Q54" s="47"/>
      <c r="R54" s="50" t="s">
        <v>9</v>
      </c>
      <c r="S54" s="47"/>
      <c r="T54" s="47"/>
      <c r="U54" s="47"/>
      <c r="V54" s="47"/>
      <c r="W54" s="47"/>
      <c r="X54" s="47"/>
      <c r="Y54" s="47"/>
      <c r="Z54" s="47"/>
      <c r="AA54" s="47"/>
    </row>
    <row r="55" spans="1:27" ht="12.75">
      <c r="A55" s="52"/>
      <c r="B55" s="53"/>
      <c r="C55" s="54"/>
      <c r="D55" s="52"/>
      <c r="E55" s="52"/>
      <c r="F55" s="52"/>
      <c r="G55" s="52"/>
      <c r="H55" s="55"/>
      <c r="I55" s="52"/>
      <c r="J55" s="52"/>
      <c r="K55" s="52"/>
      <c r="L55" s="52"/>
      <c r="M55" s="52"/>
      <c r="N55" s="52"/>
      <c r="O55" s="52"/>
      <c r="P55" s="52"/>
      <c r="Q55" s="52"/>
      <c r="R55" s="56"/>
      <c r="S55" s="52"/>
      <c r="T55" s="52"/>
      <c r="U55" s="52"/>
      <c r="V55" s="52"/>
      <c r="W55" s="52"/>
      <c r="X55" s="52"/>
      <c r="Y55" s="52"/>
      <c r="Z55" s="52"/>
      <c r="AA55" s="52"/>
    </row>
    <row r="56" spans="1:27" ht="12.75">
      <c r="A56" s="47"/>
      <c r="B56" s="48"/>
      <c r="C56" s="49"/>
      <c r="D56" s="47"/>
      <c r="E56" s="47"/>
      <c r="F56" s="47"/>
      <c r="G56" s="47"/>
      <c r="H56" s="51"/>
      <c r="I56" s="47"/>
      <c r="J56" s="47"/>
      <c r="K56" s="47"/>
      <c r="L56" s="47"/>
      <c r="M56" s="47"/>
      <c r="N56" s="47"/>
      <c r="O56" s="47"/>
      <c r="P56" s="47"/>
      <c r="Q56" s="47"/>
      <c r="R56" s="50"/>
      <c r="S56" s="47"/>
      <c r="T56" s="47"/>
      <c r="U56" s="47"/>
      <c r="V56" s="47"/>
      <c r="W56" s="47"/>
      <c r="X56" s="47"/>
      <c r="Y56" s="47"/>
      <c r="Z56" s="47"/>
      <c r="AA56" s="47"/>
    </row>
    <row r="57" spans="1:27" ht="15">
      <c r="A57" s="47"/>
      <c r="B57" s="48"/>
      <c r="C57" s="49"/>
      <c r="D57" s="47"/>
      <c r="E57" s="47"/>
      <c r="F57" s="47"/>
      <c r="G57" s="57" t="s">
        <v>16</v>
      </c>
      <c r="H57" s="51"/>
      <c r="I57" s="47"/>
      <c r="J57" s="47"/>
      <c r="K57" s="47"/>
      <c r="L57" s="47"/>
      <c r="M57" s="47"/>
      <c r="N57" s="47"/>
      <c r="O57" s="47"/>
      <c r="P57" s="47"/>
      <c r="Q57" s="47"/>
      <c r="R57" s="50"/>
      <c r="S57" s="47"/>
      <c r="T57" s="47"/>
      <c r="U57" s="58" t="s">
        <v>15</v>
      </c>
      <c r="V57" s="47"/>
      <c r="W57" s="47"/>
      <c r="X57" s="47"/>
      <c r="Y57" s="47"/>
      <c r="Z57" s="47"/>
      <c r="AA57" s="47"/>
    </row>
    <row r="58" spans="2:3" ht="12.75">
      <c r="B58" s="2"/>
      <c r="C58" s="3"/>
    </row>
    <row r="59" spans="2:3" ht="12.75">
      <c r="B59" s="2"/>
      <c r="C59" s="3"/>
    </row>
    <row r="60" spans="2:3" ht="12.75">
      <c r="B60" s="2"/>
      <c r="C60" s="3"/>
    </row>
    <row r="61" spans="2:3" ht="12.75">
      <c r="B61" s="2"/>
      <c r="C61" s="3"/>
    </row>
    <row r="62" spans="2:3" ht="12.75">
      <c r="B62" s="2"/>
      <c r="C62" s="3"/>
    </row>
    <row r="63" spans="2:3" ht="12.75">
      <c r="B63" s="2"/>
      <c r="C63" s="3"/>
    </row>
    <row r="64" spans="2:3" ht="12.75">
      <c r="B64" s="2"/>
      <c r="C64" s="3"/>
    </row>
    <row r="65" spans="2:3" ht="12.75">
      <c r="B65" s="2"/>
      <c r="C65" s="3"/>
    </row>
    <row r="66" spans="2:3" ht="12.75">
      <c r="B66" s="2"/>
      <c r="C66" s="3"/>
    </row>
    <row r="67" spans="2:3" ht="12.75">
      <c r="B67" s="2"/>
      <c r="C67" s="3"/>
    </row>
    <row r="68" spans="2:3" ht="12.75">
      <c r="B68" s="2"/>
      <c r="C68" s="3"/>
    </row>
    <row r="69" spans="2:3" ht="12.75">
      <c r="B69" s="2"/>
      <c r="C69" s="3"/>
    </row>
    <row r="70" spans="2:3" ht="12.75">
      <c r="B70" s="2"/>
      <c r="C70" s="3"/>
    </row>
    <row r="71" spans="2:3" ht="12.75">
      <c r="B71" s="2"/>
      <c r="C71" s="3"/>
    </row>
    <row r="72" spans="2:3" ht="12.75">
      <c r="B72" s="2"/>
      <c r="C72" s="3"/>
    </row>
    <row r="73" spans="2:3" ht="12.75">
      <c r="B73" s="2"/>
      <c r="C73" s="3"/>
    </row>
    <row r="74" spans="2:3" ht="12.75">
      <c r="B74" s="2"/>
      <c r="C74" s="3"/>
    </row>
    <row r="75" spans="2:3" ht="12.75">
      <c r="B75" s="2"/>
      <c r="C75" s="3"/>
    </row>
    <row r="76" spans="2:3" ht="12.75">
      <c r="B76" s="2"/>
      <c r="C76" s="3"/>
    </row>
    <row r="77" spans="2:3" ht="12.75">
      <c r="B77" s="2"/>
      <c r="C77" s="3"/>
    </row>
    <row r="78" spans="2:3" ht="12.75">
      <c r="B78" s="2"/>
      <c r="C78" s="3"/>
    </row>
    <row r="79" spans="2:3" ht="12.75">
      <c r="B79" s="2"/>
      <c r="C79" s="3"/>
    </row>
    <row r="80" spans="2:3" ht="12.75">
      <c r="B80" s="2"/>
      <c r="C80" s="3"/>
    </row>
    <row r="81" spans="2:3" ht="12.75">
      <c r="B81" s="2"/>
      <c r="C81" s="3"/>
    </row>
    <row r="82" spans="2:3" ht="12.75">
      <c r="B82" s="2"/>
      <c r="C82" s="3"/>
    </row>
    <row r="91" spans="1:16" ht="12.75">
      <c r="A91" s="59" t="s">
        <v>20</v>
      </c>
      <c r="P91" s="59" t="s">
        <v>21</v>
      </c>
    </row>
    <row r="125" ht="12.75">
      <c r="B125" s="59" t="s">
        <v>17</v>
      </c>
    </row>
    <row r="126" ht="12.75">
      <c r="B126" s="59" t="s">
        <v>22</v>
      </c>
    </row>
    <row r="127" ht="12.75">
      <c r="B127" t="s">
        <v>18</v>
      </c>
    </row>
    <row r="128" ht="12.75">
      <c r="B128" t="s">
        <v>19</v>
      </c>
    </row>
  </sheetData>
  <mergeCells count="7">
    <mergeCell ref="B1:D1"/>
    <mergeCell ref="R1:T1"/>
    <mergeCell ref="Z1:AA1"/>
    <mergeCell ref="J1:L1"/>
    <mergeCell ref="F1:H1"/>
    <mergeCell ref="N1:Q1"/>
    <mergeCell ref="V1:Y1"/>
  </mergeCells>
  <conditionalFormatting sqref="U3:U42 Y8:Y52 M3:M37">
    <cfRule type="cellIs" priority="1" dxfId="0" operator="equal" stopIfTrue="1">
      <formula>$AA3</formula>
    </cfRule>
  </conditionalFormatting>
  <conditionalFormatting sqref="T3:T42 X8:X52 L3:L37">
    <cfRule type="cellIs" priority="2" dxfId="1" operator="equal" stopIfTrue="1">
      <formula>$Z3</formula>
    </cfRule>
  </conditionalFormatting>
  <printOptions/>
  <pageMargins left="0.4" right="0.26" top="1" bottom="1" header="0.4921259845" footer="0.4921259845"/>
  <pageSetup fitToHeight="1" fitToWidth="1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ver.di</dc:creator>
  <cp:keywords/>
  <dc:description/>
  <cp:lastModifiedBy>ver.di</cp:lastModifiedBy>
  <cp:lastPrinted>2013-04-04T12:58:32Z</cp:lastPrinted>
  <dcterms:created xsi:type="dcterms:W3CDTF">2013-04-04T11:30:09Z</dcterms:created>
  <dcterms:modified xsi:type="dcterms:W3CDTF">2013-04-20T18:30:46Z</dcterms:modified>
  <cp:category/>
  <cp:version/>
  <cp:contentType/>
  <cp:contentStatus/>
</cp:coreProperties>
</file>